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I:\AVS\ASC-S\Mitarbeiter ASC\Birrer Roland\Projekte\Stundenplanformulare LP21\Definitive Versionen LP 21\Version 2026\"/>
    </mc:Choice>
  </mc:AlternateContent>
  <xr:revisionPtr revIDLastSave="0" documentId="13_ncr:1_{8549A700-4C55-4F2F-8914-3754C83B947A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Kindergarten Klassenlehrperson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8" l="1"/>
  <c r="I86" i="8"/>
  <c r="I87" i="8"/>
  <c r="I102" i="8"/>
  <c r="G102" i="8"/>
  <c r="G94" i="8"/>
  <c r="K85" i="8"/>
  <c r="G86" i="8"/>
  <c r="E72" i="8"/>
  <c r="E87" i="8" s="1"/>
  <c r="G72" i="8"/>
  <c r="G87" i="8" s="1"/>
  <c r="I72" i="8"/>
  <c r="I103" i="8" s="1"/>
  <c r="K72" i="8"/>
  <c r="K119" i="8" s="1"/>
  <c r="E71" i="8"/>
  <c r="E94" i="8" s="1"/>
  <c r="G71" i="8"/>
  <c r="G118" i="8" s="1"/>
  <c r="I71" i="8"/>
  <c r="I118" i="8" s="1"/>
  <c r="K71" i="8"/>
  <c r="K118" i="8" s="1"/>
  <c r="C72" i="8"/>
  <c r="C111" i="8" s="1"/>
  <c r="C71" i="8"/>
  <c r="C94" i="8" s="1"/>
  <c r="E70" i="8"/>
  <c r="E93" i="8" s="1"/>
  <c r="G70" i="8"/>
  <c r="G109" i="8" s="1"/>
  <c r="I70" i="8"/>
  <c r="I117" i="8" s="1"/>
  <c r="K70" i="8"/>
  <c r="K117" i="8" s="1"/>
  <c r="C70" i="8"/>
  <c r="C101" i="8" s="1"/>
  <c r="E68" i="8"/>
  <c r="E75" i="8" s="1"/>
  <c r="G68" i="8"/>
  <c r="G75" i="8" s="1"/>
  <c r="I68" i="8"/>
  <c r="I115" i="8" s="1"/>
  <c r="K68" i="8"/>
  <c r="K115" i="8" s="1"/>
  <c r="C68" i="8"/>
  <c r="C107" i="8" s="1"/>
  <c r="E83" i="8" l="1"/>
  <c r="K83" i="8"/>
  <c r="I85" i="8"/>
  <c r="G78" i="8"/>
  <c r="I83" i="8"/>
  <c r="E85" i="8"/>
  <c r="K87" i="8"/>
  <c r="K95" i="8"/>
  <c r="K77" i="8"/>
  <c r="C79" i="8"/>
  <c r="C78" i="8"/>
  <c r="G95" i="8"/>
  <c r="K93" i="8"/>
  <c r="K101" i="8"/>
  <c r="G111" i="8"/>
  <c r="G110" i="8"/>
  <c r="C119" i="8"/>
  <c r="K103" i="8"/>
  <c r="K111" i="8"/>
  <c r="K79" i="8"/>
  <c r="K86" i="8"/>
  <c r="K94" i="8"/>
  <c r="K102" i="8"/>
  <c r="K78" i="8"/>
  <c r="K110" i="8"/>
  <c r="K109" i="8"/>
  <c r="K75" i="8"/>
  <c r="K91" i="8"/>
  <c r="K99" i="8"/>
  <c r="K107" i="8"/>
  <c r="I107" i="8"/>
  <c r="I111" i="8"/>
  <c r="I119" i="8"/>
  <c r="I95" i="8"/>
  <c r="I79" i="8"/>
  <c r="I78" i="8"/>
  <c r="I110" i="8"/>
  <c r="I94" i="8"/>
  <c r="G101" i="8"/>
  <c r="G79" i="8"/>
  <c r="G119" i="8"/>
  <c r="G103" i="8"/>
  <c r="C87" i="8"/>
  <c r="C103" i="8"/>
  <c r="C86" i="8"/>
  <c r="C102" i="8"/>
  <c r="C118" i="8"/>
  <c r="E118" i="8"/>
  <c r="C95" i="8"/>
  <c r="C110" i="8"/>
  <c r="E110" i="8"/>
  <c r="I77" i="8"/>
  <c r="I75" i="8"/>
  <c r="I101" i="8"/>
  <c r="I99" i="8"/>
  <c r="C115" i="8"/>
  <c r="I93" i="8"/>
  <c r="I91" i="8"/>
  <c r="I109" i="8"/>
  <c r="G85" i="8"/>
  <c r="G93" i="8"/>
  <c r="G77" i="8"/>
  <c r="G117" i="8"/>
  <c r="G115" i="8"/>
  <c r="G107" i="8"/>
  <c r="G99" i="8"/>
  <c r="G91" i="8"/>
  <c r="G83" i="8"/>
  <c r="E103" i="8"/>
  <c r="E119" i="8"/>
  <c r="E111" i="8"/>
  <c r="E79" i="8"/>
  <c r="E95" i="8"/>
  <c r="E78" i="8"/>
  <c r="E102" i="8"/>
  <c r="E117" i="8"/>
  <c r="E109" i="8"/>
  <c r="E101" i="8"/>
  <c r="E77" i="8"/>
  <c r="E115" i="8"/>
  <c r="E91" i="8"/>
  <c r="E99" i="8"/>
  <c r="E107" i="8"/>
  <c r="C77" i="8"/>
  <c r="C85" i="8"/>
  <c r="C93" i="8"/>
  <c r="C109" i="8"/>
  <c r="C117" i="8"/>
  <c r="C75" i="8"/>
  <c r="C83" i="8"/>
  <c r="C91" i="8"/>
  <c r="C99" i="8"/>
  <c r="B62" i="8"/>
  <c r="B64" i="8" s="1"/>
  <c r="C64" i="8" s="1"/>
  <c r="F64" i="8" s="1"/>
  <c r="H12" i="8"/>
  <c r="K67" i="8"/>
  <c r="K82" i="8" s="1"/>
  <c r="K69" i="8"/>
  <c r="I67" i="8"/>
  <c r="I69" i="8"/>
  <c r="I84" i="8" s="1"/>
  <c r="G67" i="8"/>
  <c r="G69" i="8"/>
  <c r="E67" i="8"/>
  <c r="E69" i="8"/>
  <c r="E84" i="8" s="1"/>
  <c r="C67" i="8"/>
  <c r="C69" i="8"/>
  <c r="B12" i="8"/>
  <c r="N12" i="8"/>
  <c r="N6" i="8"/>
  <c r="N49" i="8"/>
  <c r="B24" i="8"/>
  <c r="B23" i="8" s="1"/>
  <c r="B22" i="8"/>
  <c r="B17" i="8"/>
  <c r="B16" i="8"/>
  <c r="K116" i="8" l="1"/>
  <c r="K84" i="8"/>
  <c r="K108" i="8"/>
  <c r="K76" i="8"/>
  <c r="K100" i="8"/>
  <c r="K92" i="8"/>
  <c r="I116" i="8"/>
  <c r="I92" i="8"/>
  <c r="I100" i="8"/>
  <c r="I76" i="8"/>
  <c r="I108" i="8"/>
  <c r="G100" i="8"/>
  <c r="G108" i="8"/>
  <c r="G116" i="8"/>
  <c r="G84" i="8"/>
  <c r="G92" i="8"/>
  <c r="G76" i="8"/>
  <c r="E100" i="8"/>
  <c r="E116" i="8"/>
  <c r="E108" i="8"/>
  <c r="E76" i="8"/>
  <c r="E92" i="8"/>
  <c r="C108" i="8"/>
  <c r="C100" i="8"/>
  <c r="C92" i="8"/>
  <c r="C84" i="8"/>
  <c r="C76" i="8"/>
  <c r="C116" i="8"/>
  <c r="C114" i="8"/>
  <c r="C90" i="8"/>
  <c r="K106" i="8"/>
  <c r="K114" i="8"/>
  <c r="E106" i="8"/>
  <c r="E114" i="8"/>
  <c r="I106" i="8"/>
  <c r="I114" i="8"/>
  <c r="G106" i="8"/>
  <c r="G114" i="8"/>
  <c r="C98" i="8"/>
  <c r="C106" i="8"/>
  <c r="E98" i="8"/>
  <c r="E90" i="8"/>
  <c r="E74" i="8"/>
  <c r="E82" i="8"/>
  <c r="G90" i="8"/>
  <c r="G98" i="8"/>
  <c r="G74" i="8"/>
  <c r="G82" i="8"/>
  <c r="I74" i="8"/>
  <c r="I98" i="8"/>
  <c r="I82" i="8"/>
  <c r="I90" i="8"/>
  <c r="I96" i="8" s="1"/>
  <c r="K90" i="8"/>
  <c r="K98" i="8"/>
  <c r="K74" i="8"/>
  <c r="C82" i="8"/>
  <c r="C74" i="8"/>
  <c r="B18" i="8"/>
  <c r="B20" i="8" s="1"/>
  <c r="B19" i="8" s="1"/>
  <c r="B63" i="8"/>
  <c r="C63" i="8" s="1"/>
  <c r="F63" i="8" s="1"/>
  <c r="K96" i="8" l="1"/>
  <c r="C96" i="8"/>
  <c r="I88" i="8"/>
  <c r="E96" i="8"/>
  <c r="G88" i="8"/>
  <c r="I120" i="8"/>
  <c r="G120" i="8"/>
  <c r="G104" i="8"/>
  <c r="E120" i="8"/>
  <c r="G96" i="8"/>
  <c r="E112" i="8"/>
  <c r="E88" i="8"/>
  <c r="K120" i="8"/>
  <c r="C120" i="8"/>
  <c r="C80" i="8"/>
  <c r="C88" i="8"/>
  <c r="E104" i="8"/>
  <c r="C112" i="8"/>
  <c r="E80" i="8"/>
  <c r="K88" i="8"/>
  <c r="G112" i="8"/>
  <c r="I104" i="8"/>
  <c r="I112" i="8"/>
  <c r="C104" i="8"/>
  <c r="K104" i="8"/>
  <c r="K112" i="8"/>
  <c r="G80" i="8"/>
  <c r="I80" i="8"/>
  <c r="K80" i="8"/>
  <c r="I35" i="8" l="1"/>
  <c r="G31" i="8"/>
  <c r="C35" i="8"/>
  <c r="M120" i="8"/>
  <c r="G35" i="8"/>
  <c r="C41" i="8"/>
  <c r="C33" i="8"/>
  <c r="K35" i="8"/>
  <c r="I30" i="8"/>
  <c r="K30" i="8"/>
  <c r="E35" i="8"/>
  <c r="M112" i="8"/>
  <c r="K33" i="8"/>
  <c r="I33" i="8"/>
  <c r="M88" i="8"/>
  <c r="M104" i="8"/>
  <c r="I31" i="8"/>
  <c r="K41" i="8"/>
  <c r="E30" i="8"/>
  <c r="K31" i="8"/>
  <c r="C30" i="8"/>
  <c r="G30" i="8"/>
  <c r="C31" i="8"/>
  <c r="G33" i="8"/>
  <c r="G41" i="8"/>
  <c r="I41" i="8"/>
  <c r="M96" i="8"/>
  <c r="M80" i="8"/>
  <c r="E31" i="8"/>
  <c r="E41" i="8"/>
  <c r="E33" i="8"/>
  <c r="M35" i="8" l="1"/>
  <c r="M30" i="8"/>
  <c r="M41" i="8"/>
  <c r="M49" i="8" s="1"/>
  <c r="M33" i="8"/>
  <c r="M3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 Ulrich</author>
    <author>Roland Birrer</author>
  </authors>
  <commentList>
    <comment ref="C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Name Vorname
</t>
        </r>
      </text>
    </comment>
    <comment ref="K6" authorId="0" shapeId="0" xr:uid="{00000000-0006-0000-0000-000002000000}">
      <text>
        <r>
          <rPr>
            <sz val="8"/>
            <color indexed="81"/>
            <rFont val="Tahoma"/>
            <family val="2"/>
          </rPr>
          <t>z.B. 2020/21</t>
        </r>
      </text>
    </comment>
    <comment ref="C12" authorId="0" shapeId="0" xr:uid="{00000000-0006-0000-0000-000003000000}">
      <text>
        <r>
          <rPr>
            <sz val="8"/>
            <color indexed="81"/>
            <rFont val="Tahoma"/>
            <family val="2"/>
          </rPr>
          <t>KG-Bezeichnung</t>
        </r>
      </text>
    </comment>
    <comment ref="G12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Voraussichtliche 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Schülerzahl</t>
        </r>
      </text>
    </comment>
    <comment ref="K12" authorId="0" shapeId="0" xr:uid="{00000000-0006-0000-0000-000005000000}">
      <text>
        <r>
          <rPr>
            <sz val="8"/>
            <color indexed="81"/>
            <rFont val="Tahoma"/>
            <family val="2"/>
          </rPr>
          <t>Datum. z.B. 3.5.53</t>
        </r>
      </text>
    </comment>
    <comment ref="B15" authorId="0" shapeId="0" xr:uid="{00000000-0006-0000-0000-000006000000}">
      <text>
        <r>
          <rPr>
            <sz val="8"/>
            <color indexed="81"/>
            <rFont val="Tahoma"/>
            <family val="2"/>
          </rPr>
          <t>Start
Empfang vm</t>
        </r>
      </text>
    </comment>
    <comment ref="M15" authorId="0" shapeId="0" xr:uid="{00000000-0006-0000-0000-000007000000}">
      <text>
        <r>
          <rPr>
            <sz val="8"/>
            <color indexed="81"/>
            <rFont val="Tahoma"/>
            <family val="2"/>
          </rPr>
          <t>Empfangszeit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7" authorId="1" shapeId="0" xr:uid="{00000000-0006-0000-0000-000008000000}">
      <text>
        <r>
          <rPr>
            <sz val="9"/>
            <color indexed="81"/>
            <rFont val="Segoe UI"/>
            <charset val="1"/>
          </rPr>
          <t>Pausenzeit</t>
        </r>
      </text>
    </comment>
    <comment ref="M19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Entlassungszeit
</t>
        </r>
      </text>
    </comment>
    <comment ref="B21" authorId="0" shapeId="0" xr:uid="{00000000-0006-0000-0000-00000A000000}">
      <text>
        <r>
          <rPr>
            <sz val="8"/>
            <color indexed="81"/>
            <rFont val="Tahoma"/>
            <family val="2"/>
          </rPr>
          <t>Start
Empfang nm</t>
        </r>
      </text>
    </comment>
    <comment ref="M21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Empfangszeit
</t>
        </r>
      </text>
    </comment>
    <comment ref="M23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Entlassungszeit
</t>
        </r>
      </text>
    </comment>
    <comment ref="E36" authorId="0" shapeId="0" xr:uid="{00000000-0006-0000-0000-00000D000000}">
      <text>
        <r>
          <rPr>
            <sz val="8"/>
            <color indexed="81"/>
            <rFont val="Tahoma"/>
            <family val="2"/>
          </rPr>
          <t>Name Vorname
(evtl. 2 Personen)</t>
        </r>
      </text>
    </comment>
    <comment ref="C54" authorId="1" shapeId="0" xr:uid="{00000000-0006-0000-0000-00000E000000}">
      <text>
        <r>
          <rPr>
            <sz val="9"/>
            <color indexed="81"/>
            <rFont val="Segoe UI"/>
            <charset val="1"/>
          </rPr>
          <t xml:space="preserve">Für interne / spezielle Informationen nach Vorgabe der Schulleitung
</t>
        </r>
      </text>
    </comment>
  </commentList>
</comments>
</file>

<file path=xl/sharedStrings.xml><?xml version="1.0" encoding="utf-8"?>
<sst xmlns="http://schemas.openxmlformats.org/spreadsheetml/2006/main" count="94" uniqueCount="78">
  <si>
    <t>Strasse</t>
  </si>
  <si>
    <t>PLZ Wohnort</t>
  </si>
  <si>
    <t>Montag</t>
  </si>
  <si>
    <t>Dienstag</t>
  </si>
  <si>
    <t>Mittwoch</t>
  </si>
  <si>
    <t>Donnerstag</t>
  </si>
  <si>
    <t>Freitag</t>
  </si>
  <si>
    <t>A</t>
  </si>
  <si>
    <t>B</t>
  </si>
  <si>
    <t>Mo</t>
  </si>
  <si>
    <t>Di</t>
  </si>
  <si>
    <t>Mi</t>
  </si>
  <si>
    <t>Do</t>
  </si>
  <si>
    <t>Fr</t>
  </si>
  <si>
    <t>Total</t>
  </si>
  <si>
    <t>geb.</t>
  </si>
  <si>
    <t>Datum / Unterschrift Lehrperson</t>
  </si>
  <si>
    <t>Zeilen</t>
  </si>
  <si>
    <t>Empf.-/ Entl.zeit</t>
  </si>
  <si>
    <t>Alle</t>
  </si>
  <si>
    <t>xAlle</t>
  </si>
  <si>
    <t>xA</t>
  </si>
  <si>
    <t>xB</t>
  </si>
  <si>
    <t>KG-Zimmer</t>
  </si>
  <si>
    <t>KG-Adresse</t>
  </si>
  <si>
    <t>KG-Lehrperson</t>
  </si>
  <si>
    <r>
      <t>Gruppe A</t>
    </r>
    <r>
      <rPr>
        <sz val="10"/>
        <rFont val="Arial"/>
        <family val="2"/>
      </rPr>
      <t xml:space="preserve">  (grosse)</t>
    </r>
  </si>
  <si>
    <r>
      <t xml:space="preserve">Gruppe B </t>
    </r>
    <r>
      <rPr>
        <sz val="10"/>
        <rFont val="Arial"/>
        <family val="2"/>
      </rPr>
      <t xml:space="preserve"> (kleine)</t>
    </r>
  </si>
  <si>
    <t>Unterrichtslektionen</t>
  </si>
  <si>
    <t xml:space="preserve">Schüler </t>
  </si>
  <si>
    <t>bis</t>
  </si>
  <si>
    <t>&gt;= 0 Tage</t>
  </si>
  <si>
    <t>AE</t>
  </si>
  <si>
    <t>Formular by</t>
  </si>
  <si>
    <t>Emil Ulrich, Küssnacht</t>
  </si>
  <si>
    <t>041 850 16 17</t>
  </si>
  <si>
    <t xml:space="preserve">E-Mail </t>
  </si>
  <si>
    <t>PLZ Schulort</t>
  </si>
  <si>
    <t>Klasse</t>
  </si>
  <si>
    <t>Total Lektionen</t>
  </si>
  <si>
    <t>plus weitere Lektionen:</t>
  </si>
  <si>
    <t>Bereich</t>
  </si>
  <si>
    <t>Kurzbeschrieb:</t>
  </si>
  <si>
    <t xml:space="preserve">       Unterricht in anderen Klassen</t>
  </si>
  <si>
    <t>Unt</t>
  </si>
  <si>
    <t xml:space="preserve">  +</t>
  </si>
  <si>
    <t xml:space="preserve">       und spezielle Aufgaben </t>
  </si>
  <si>
    <t>SL</t>
  </si>
  <si>
    <t xml:space="preserve">       in verschiedenen Pools</t>
  </si>
  <si>
    <t>SE</t>
  </si>
  <si>
    <t>SB</t>
  </si>
  <si>
    <t>plus "fremde" Lektionen:</t>
  </si>
  <si>
    <t xml:space="preserve">       Unt. bei anderem Schulträger</t>
  </si>
  <si>
    <t>Kanton</t>
  </si>
  <si>
    <t>minus</t>
  </si>
  <si>
    <t>Gem/Bez</t>
  </si>
  <si>
    <t xml:space="preserve">       Integrierte Sonderschulung</t>
  </si>
  <si>
    <t>Stundenplan Klassenlehrperson KG</t>
  </si>
  <si>
    <t>x =</t>
  </si>
  <si>
    <t>And. Lehrperson(en)</t>
  </si>
  <si>
    <t>Klasse und eigenes Pensum</t>
  </si>
  <si>
    <t>Pensum</t>
  </si>
  <si>
    <t>Schuljahr</t>
  </si>
  <si>
    <t>Tel. KG</t>
  </si>
  <si>
    <t>Tel. privat</t>
  </si>
  <si>
    <t>Pensum Klassenlehrperson</t>
  </si>
  <si>
    <t xml:space="preserve">     Lektionen zu 45 Minuten  (inkl. Empf.-/ Entlassungszeit)</t>
  </si>
  <si>
    <t>Pensum Kindergarten</t>
  </si>
  <si>
    <t>Abteilung Schulcontrolling</t>
  </si>
  <si>
    <t>max. 18 L.</t>
  </si>
  <si>
    <t>24 L.</t>
  </si>
  <si>
    <t>Mobile</t>
  </si>
  <si>
    <t>Datum / Unterschrift Schulleitung</t>
  </si>
  <si>
    <t>Bemerkungen:</t>
  </si>
  <si>
    <t>ICT</t>
  </si>
  <si>
    <t>KLP</t>
  </si>
  <si>
    <t xml:space="preserve">       Entlastung Klassenlehrperson</t>
  </si>
  <si>
    <t>Version 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</si>
</sst>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10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14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b/>
      <u/>
      <sz val="10"/>
      <name val="Arial"/>
      <family val="2"/>
    </font>
    <font>
      <sz val="9"/>
      <color indexed="81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2" fillId="0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6" fillId="0" borderId="0" xfId="0" applyFont="1" applyAlignment="1" applyProtection="1">
      <alignment horizontal="center" vertical="top"/>
    </xf>
    <xf numFmtId="0" fontId="2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7" fillId="0" borderId="0" xfId="0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 vertical="top"/>
    </xf>
    <xf numFmtId="0" fontId="0" fillId="0" borderId="0" xfId="0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0" fillId="2" borderId="2" xfId="0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20" fontId="4" fillId="2" borderId="4" xfId="0" applyNumberFormat="1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20" fontId="2" fillId="2" borderId="4" xfId="0" applyNumberFormat="1" applyFont="1" applyFill="1" applyBorder="1" applyAlignment="1" applyProtection="1">
      <alignment horizontal="center" vertical="top"/>
    </xf>
    <xf numFmtId="20" fontId="2" fillId="2" borderId="6" xfId="0" applyNumberFormat="1" applyFont="1" applyFill="1" applyBorder="1" applyAlignment="1" applyProtection="1">
      <alignment horizontal="center" vertical="top"/>
    </xf>
    <xf numFmtId="0" fontId="6" fillId="2" borderId="7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2" borderId="8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1" fontId="0" fillId="0" borderId="0" xfId="0" applyNumberFormat="1" applyFill="1" applyBorder="1" applyAlignment="1" applyProtection="1">
      <alignment horizontal="center"/>
    </xf>
    <xf numFmtId="0" fontId="4" fillId="3" borderId="9" xfId="0" applyFont="1" applyFill="1" applyBorder="1" applyAlignment="1" applyProtection="1">
      <alignment horizontal="center"/>
      <protection locked="0"/>
    </xf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8" fillId="0" borderId="0" xfId="0" quotePrefix="1" applyFont="1" applyProtection="1"/>
    <xf numFmtId="0" fontId="8" fillId="0" borderId="0" xfId="0" applyFont="1" applyAlignment="1" applyProtection="1">
      <alignment horizontal="center"/>
    </xf>
    <xf numFmtId="165" fontId="8" fillId="0" borderId="0" xfId="0" applyNumberFormat="1" applyFont="1" applyProtection="1"/>
    <xf numFmtId="0" fontId="8" fillId="0" borderId="0" xfId="0" applyNumberFormat="1" applyFont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15" fillId="0" borderId="8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Fill="1" applyProtection="1"/>
    <xf numFmtId="0" fontId="8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Protection="1"/>
    <xf numFmtId="0" fontId="8" fillId="0" borderId="0" xfId="0" applyNumberFormat="1" applyFont="1" applyFill="1" applyProtection="1"/>
    <xf numFmtId="0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Alignment="1" applyProtection="1">
      <alignment horizontal="center"/>
    </xf>
    <xf numFmtId="0" fontId="8" fillId="0" borderId="0" xfId="0" applyNumberFormat="1" applyFont="1" applyBorder="1" applyAlignment="1" applyProtection="1">
      <alignment horizontal="center"/>
    </xf>
    <xf numFmtId="0" fontId="8" fillId="0" borderId="0" xfId="0" applyNumberFormat="1" applyFo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Protection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right"/>
    </xf>
    <xf numFmtId="164" fontId="18" fillId="0" borderId="0" xfId="0" quotePrefix="1" applyNumberFormat="1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1" fillId="3" borderId="9" xfId="0" applyNumberFormat="1" applyFont="1" applyFill="1" applyBorder="1" applyAlignment="1" applyProtection="1">
      <alignment horizontal="center"/>
      <protection locked="0"/>
    </xf>
    <xf numFmtId="1" fontId="19" fillId="0" borderId="0" xfId="0" quotePrefix="1" applyNumberFormat="1" applyFont="1" applyAlignment="1" applyProtection="1">
      <alignment horizontal="left"/>
    </xf>
    <xf numFmtId="0" fontId="1" fillId="3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</xf>
    <xf numFmtId="1" fontId="2" fillId="4" borderId="8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0" fontId="1" fillId="4" borderId="13" xfId="0" applyNumberFormat="1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8" fillId="2" borderId="15" xfId="0" applyFont="1" applyFill="1" applyBorder="1" applyAlignment="1" applyProtection="1">
      <alignment horizontal="center"/>
    </xf>
    <xf numFmtId="0" fontId="8" fillId="2" borderId="16" xfId="0" applyFont="1" applyFill="1" applyBorder="1" applyAlignment="1" applyProtection="1">
      <alignment horizontal="center"/>
    </xf>
    <xf numFmtId="0" fontId="8" fillId="2" borderId="17" xfId="0" applyFont="1" applyFill="1" applyBorder="1" applyAlignment="1" applyProtection="1">
      <alignment horizontal="center"/>
    </xf>
    <xf numFmtId="0" fontId="4" fillId="2" borderId="8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right" indent="1"/>
    </xf>
    <xf numFmtId="1" fontId="4" fillId="2" borderId="8" xfId="0" applyNumberFormat="1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/>
    <xf numFmtId="0" fontId="8" fillId="0" borderId="0" xfId="0" applyNumberFormat="1" applyFont="1" applyFill="1" applyAlignment="1" applyProtection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164" fontId="21" fillId="0" borderId="0" xfId="0" applyNumberFormat="1" applyFont="1" applyFill="1" applyBorder="1" applyAlignment="1" applyProtection="1">
      <alignment horizontal="right"/>
    </xf>
    <xf numFmtId="0" fontId="5" fillId="0" borderId="19" xfId="0" applyFont="1" applyBorder="1" applyAlignment="1" applyProtection="1">
      <alignment horizontal="left"/>
    </xf>
    <xf numFmtId="0" fontId="20" fillId="0" borderId="0" xfId="0" applyFont="1" applyBorder="1" applyProtection="1"/>
    <xf numFmtId="0" fontId="17" fillId="0" borderId="0" xfId="0" applyFont="1" applyBorder="1" applyAlignment="1" applyProtection="1"/>
    <xf numFmtId="0" fontId="5" fillId="0" borderId="20" xfId="0" applyFont="1" applyBorder="1" applyProtection="1"/>
    <xf numFmtId="0" fontId="5" fillId="0" borderId="20" xfId="0" applyFont="1" applyBorder="1" applyAlignment="1" applyProtection="1">
      <alignment horizontal="left"/>
    </xf>
    <xf numFmtId="0" fontId="13" fillId="0" borderId="20" xfId="0" applyFont="1" applyBorder="1" applyAlignment="1" applyProtection="1">
      <alignment horizontal="left"/>
    </xf>
    <xf numFmtId="0" fontId="0" fillId="0" borderId="20" xfId="0" applyBorder="1" applyProtection="1"/>
    <xf numFmtId="0" fontId="3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164" fontId="4" fillId="0" borderId="4" xfId="0" applyNumberFormat="1" applyFont="1" applyFill="1" applyBorder="1" applyAlignment="1" applyProtection="1">
      <alignment horizontal="center"/>
    </xf>
    <xf numFmtId="14" fontId="22" fillId="0" borderId="0" xfId="0" applyNumberFormat="1" applyFont="1" applyProtection="1"/>
    <xf numFmtId="0" fontId="3" fillId="0" borderId="0" xfId="0" applyFont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4" fillId="5" borderId="16" xfId="0" applyFont="1" applyFill="1" applyBorder="1" applyAlignment="1" applyProtection="1">
      <alignment vertical="center"/>
      <protection locked="0"/>
    </xf>
    <xf numFmtId="0" fontId="4" fillId="5" borderId="17" xfId="0" applyFont="1" applyFill="1" applyBorder="1" applyAlignment="1" applyProtection="1">
      <alignment vertical="center"/>
      <protection locked="0"/>
    </xf>
    <xf numFmtId="0" fontId="8" fillId="2" borderId="11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2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1" fillId="3" borderId="23" xfId="0" applyFont="1" applyFill="1" applyBorder="1" applyAlignment="1" applyProtection="1">
      <alignment horizontal="left"/>
      <protection locked="0"/>
    </xf>
    <xf numFmtId="0" fontId="0" fillId="0" borderId="13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right" vertical="top"/>
    </xf>
    <xf numFmtId="0" fontId="23" fillId="0" borderId="0" xfId="0" applyFont="1" applyAlignment="1">
      <alignment horizontal="right" vertical="top"/>
    </xf>
    <xf numFmtId="0" fontId="0" fillId="0" borderId="13" xfId="0" applyNumberForma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left"/>
      <protection locked="0"/>
    </xf>
    <xf numFmtId="0" fontId="1" fillId="0" borderId="13" xfId="0" applyNumberFormat="1" applyFont="1" applyFill="1" applyBorder="1" applyAlignment="1" applyProtection="1">
      <alignment horizontal="center"/>
    </xf>
    <xf numFmtId="1" fontId="0" fillId="0" borderId="8" xfId="0" applyNumberFormat="1" applyFill="1" applyBorder="1" applyAlignment="1" applyProtection="1">
      <alignment horizontal="center"/>
    </xf>
    <xf numFmtId="1" fontId="0" fillId="0" borderId="9" xfId="0" applyNumberForma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left"/>
    </xf>
    <xf numFmtId="0" fontId="0" fillId="2" borderId="19" xfId="0" applyFill="1" applyBorder="1" applyAlignment="1" applyProtection="1">
      <alignment horizontal="center" vertical="top"/>
    </xf>
    <xf numFmtId="49" fontId="4" fillId="3" borderId="13" xfId="0" applyNumberFormat="1" applyFont="1" applyFill="1" applyBorder="1" applyAlignment="1" applyProtection="1">
      <alignment horizontal="left"/>
      <protection locked="0"/>
    </xf>
    <xf numFmtId="49" fontId="4" fillId="3" borderId="24" xfId="0" applyNumberFormat="1" applyFont="1" applyFill="1" applyBorder="1" applyAlignment="1" applyProtection="1">
      <alignment horizontal="left"/>
      <protection locked="0"/>
    </xf>
    <xf numFmtId="49" fontId="4" fillId="3" borderId="23" xfId="0" applyNumberFormat="1" applyFont="1" applyFill="1" applyBorder="1" applyAlignment="1" applyProtection="1">
      <alignment horizontal="left"/>
      <protection locked="0"/>
    </xf>
    <xf numFmtId="49" fontId="2" fillId="3" borderId="25" xfId="0" applyNumberFormat="1" applyFont="1" applyFill="1" applyBorder="1" applyAlignment="1" applyProtection="1">
      <alignment horizontal="left"/>
      <protection locked="0"/>
    </xf>
    <xf numFmtId="49" fontId="2" fillId="3" borderId="26" xfId="0" applyNumberFormat="1" applyFont="1" applyFill="1" applyBorder="1" applyAlignment="1" applyProtection="1">
      <alignment horizontal="left"/>
      <protection locked="0"/>
    </xf>
    <xf numFmtId="49" fontId="2" fillId="3" borderId="27" xfId="0" applyNumberFormat="1" applyFont="1" applyFill="1" applyBorder="1" applyAlignment="1" applyProtection="1">
      <alignment horizontal="left"/>
      <protection locked="0"/>
    </xf>
    <xf numFmtId="49" fontId="9" fillId="3" borderId="13" xfId="1" applyNumberFormat="1" applyFill="1" applyBorder="1" applyAlignment="1" applyProtection="1">
      <alignment horizontal="left"/>
      <protection locked="0"/>
    </xf>
    <xf numFmtId="49" fontId="9" fillId="3" borderId="24" xfId="1" applyNumberFormat="1" applyFill="1" applyBorder="1" applyAlignment="1" applyProtection="1">
      <alignment horizontal="left"/>
      <protection locked="0"/>
    </xf>
    <xf numFmtId="49" fontId="9" fillId="3" borderId="23" xfId="1" applyNumberForma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right" indent="1"/>
    </xf>
    <xf numFmtId="0" fontId="2" fillId="0" borderId="0" xfId="0" applyFont="1" applyBorder="1" applyAlignment="1" applyProtection="1">
      <alignment horizontal="right" indent="1"/>
    </xf>
    <xf numFmtId="0" fontId="0" fillId="2" borderId="18" xfId="0" applyFill="1" applyBorder="1" applyAlignment="1" applyProtection="1">
      <alignment horizontal="center" vertical="center"/>
    </xf>
    <xf numFmtId="14" fontId="2" fillId="3" borderId="25" xfId="0" applyNumberFormat="1" applyFont="1" applyFill="1" applyBorder="1" applyAlignment="1" applyProtection="1">
      <alignment horizontal="left"/>
      <protection locked="0"/>
    </xf>
    <xf numFmtId="14" fontId="2" fillId="3" borderId="26" xfId="0" applyNumberFormat="1" applyFont="1" applyFill="1" applyBorder="1" applyAlignment="1" applyProtection="1">
      <alignment horizontal="left"/>
      <protection locked="0"/>
    </xf>
    <xf numFmtId="14" fontId="2" fillId="3" borderId="27" xfId="0" applyNumberFormat="1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4" fillId="3" borderId="24" xfId="0" applyFont="1" applyFill="1" applyBorder="1" applyAlignment="1" applyProtection="1">
      <alignment horizontal="left"/>
      <protection locked="0"/>
    </xf>
    <xf numFmtId="0" fontId="4" fillId="3" borderId="23" xfId="0" applyFont="1" applyFill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alignment horizontal="left" vertical="top" wrapText="1"/>
      <protection locked="0"/>
    </xf>
    <xf numFmtId="0" fontId="1" fillId="3" borderId="24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1" fillId="0" borderId="13" xfId="0" applyNumberFormat="1" applyFont="1" applyFill="1" applyBorder="1" applyAlignment="1" applyProtection="1">
      <alignment horizontal="left"/>
      <protection locked="0"/>
    </xf>
    <xf numFmtId="0" fontId="1" fillId="0" borderId="24" xfId="0" applyNumberFormat="1" applyFont="1" applyFill="1" applyBorder="1" applyAlignment="1" applyProtection="1">
      <alignment horizontal="left"/>
      <protection locked="0"/>
    </xf>
    <xf numFmtId="0" fontId="1" fillId="0" borderId="23" xfId="0" applyNumberFormat="1" applyFon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2" fillId="0" borderId="22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3">
    <dxf>
      <font>
        <b/>
        <i val="0"/>
        <condense val="0"/>
        <extend val="0"/>
      </font>
      <fill>
        <patternFill>
          <bgColor indexed="47"/>
        </patternFill>
      </fill>
    </dxf>
    <dxf>
      <font>
        <b/>
        <i val="0"/>
        <condense val="0"/>
        <extend val="0"/>
      </font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19050</xdr:rowOff>
    </xdr:from>
    <xdr:to>
      <xdr:col>14</xdr:col>
      <xdr:colOff>104775</xdr:colOff>
      <xdr:row>3</xdr:row>
      <xdr:rowOff>104775</xdr:rowOff>
    </xdr:to>
    <xdr:pic>
      <xdr:nvPicPr>
        <xdr:cNvPr id="6185" name="picture" descr="http://www.sz.ch/pictures/SZ_GROSS.jpg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9050"/>
          <a:ext cx="13525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361950</xdr:colOff>
      <xdr:row>35</xdr:row>
      <xdr:rowOff>114300</xdr:rowOff>
    </xdr:from>
    <xdr:to>
      <xdr:col>12</xdr:col>
      <xdr:colOff>361950</xdr:colOff>
      <xdr:row>37</xdr:row>
      <xdr:rowOff>152400</xdr:rowOff>
    </xdr:to>
    <xdr:sp macro="" textlink="">
      <xdr:nvSpPr>
        <xdr:cNvPr id="6186" name="Line 210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>
          <a:spLocks noChangeShapeType="1"/>
        </xdr:cNvSpPr>
      </xdr:nvSpPr>
      <xdr:spPr bwMode="auto">
        <a:xfrm>
          <a:off x="5467350" y="7696200"/>
          <a:ext cx="0" cy="485775"/>
        </a:xfrm>
        <a:prstGeom prst="line">
          <a:avLst/>
        </a:prstGeom>
        <a:noFill/>
        <a:ln w="9525">
          <a:solidFill>
            <a:srgbClr val="4F81BD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3"/>
  <sheetViews>
    <sheetView tabSelected="1" workbookViewId="0">
      <selection activeCell="C6" sqref="C6:G6"/>
    </sheetView>
  </sheetViews>
  <sheetFormatPr baseColWidth="10" defaultColWidth="11.44140625" defaultRowHeight="13.2" x14ac:dyDescent="0.25"/>
  <cols>
    <col min="1" max="1" width="8.6640625" style="1" customWidth="1"/>
    <col min="2" max="2" width="10.6640625" style="1" customWidth="1"/>
    <col min="3" max="6" width="5.6640625" style="2" customWidth="1"/>
    <col min="7" max="8" width="5.6640625" style="1" customWidth="1"/>
    <col min="9" max="12" width="5.6640625" style="2" customWidth="1"/>
    <col min="13" max="13" width="10.6640625" style="1" customWidth="1"/>
    <col min="14" max="14" width="8" style="1" customWidth="1"/>
    <col min="15" max="15" width="5.109375" style="1" customWidth="1"/>
    <col min="16" max="16384" width="11.44140625" style="1"/>
  </cols>
  <sheetData>
    <row r="1" spans="1:15" ht="24" customHeight="1" x14ac:dyDescent="0.25"/>
    <row r="2" spans="1:15" s="11" customFormat="1" ht="17.399999999999999" x14ac:dyDescent="0.3">
      <c r="A2" s="90" t="s">
        <v>57</v>
      </c>
      <c r="B2" s="21"/>
      <c r="C2" s="13"/>
      <c r="D2" s="13"/>
      <c r="E2" s="13"/>
      <c r="F2" s="13"/>
      <c r="G2" s="21"/>
      <c r="H2" s="21"/>
      <c r="I2" s="13"/>
      <c r="J2" s="13"/>
      <c r="K2" s="13"/>
      <c r="L2" s="20"/>
      <c r="N2"/>
    </row>
    <row r="3" spans="1:15" s="11" customFormat="1" x14ac:dyDescent="0.25">
      <c r="A3" s="63" t="s">
        <v>60</v>
      </c>
      <c r="B3" s="21"/>
      <c r="C3" s="13"/>
      <c r="D3" s="13"/>
      <c r="E3" s="13"/>
      <c r="F3" s="13"/>
      <c r="G3" s="91"/>
      <c r="H3" s="91"/>
      <c r="I3" s="91"/>
      <c r="J3" s="21"/>
      <c r="K3" s="13"/>
      <c r="L3" s="20"/>
      <c r="M3" s="21"/>
      <c r="N3" s="21"/>
      <c r="O3" s="21"/>
    </row>
    <row r="4" spans="1:15" s="11" customFormat="1" x14ac:dyDescent="0.25">
      <c r="A4" s="63"/>
      <c r="B4" s="21"/>
      <c r="C4" s="13"/>
      <c r="D4" s="13"/>
      <c r="E4" s="13"/>
      <c r="F4" s="13"/>
      <c r="G4" s="91"/>
      <c r="H4" s="91"/>
      <c r="I4" s="91"/>
      <c r="J4" s="21"/>
      <c r="K4" s="13"/>
      <c r="L4" s="20"/>
      <c r="M4" s="21"/>
      <c r="N4" s="21"/>
      <c r="O4" s="21"/>
    </row>
    <row r="5" spans="1:15" ht="15" x14ac:dyDescent="0.25">
      <c r="A5" s="92"/>
      <c r="B5" s="93"/>
      <c r="C5" s="94"/>
      <c r="D5" s="93"/>
      <c r="E5" s="93"/>
      <c r="F5" s="93"/>
      <c r="G5" s="93"/>
      <c r="H5" s="93"/>
      <c r="I5" s="93"/>
      <c r="J5" s="93"/>
      <c r="K5" s="94"/>
      <c r="L5" s="93"/>
      <c r="M5" s="89"/>
      <c r="N5" s="93"/>
      <c r="O5" s="95"/>
    </row>
    <row r="6" spans="1:15" s="11" customFormat="1" x14ac:dyDescent="0.25">
      <c r="A6" s="63" t="s">
        <v>25</v>
      </c>
      <c r="B6" s="64"/>
      <c r="C6" s="124"/>
      <c r="D6" s="125"/>
      <c r="E6" s="125"/>
      <c r="F6" s="125"/>
      <c r="G6" s="126"/>
      <c r="I6" s="82"/>
      <c r="J6" s="82" t="s">
        <v>62</v>
      </c>
      <c r="K6" s="127"/>
      <c r="L6" s="128"/>
      <c r="M6" s="129"/>
      <c r="N6" s="24" t="str">
        <f>IF(K6=""," &lt;&lt;","")</f>
        <v xml:space="preserve"> &lt;&lt;</v>
      </c>
    </row>
    <row r="7" spans="1:15" s="11" customFormat="1" x14ac:dyDescent="0.25">
      <c r="A7" s="63" t="s">
        <v>0</v>
      </c>
      <c r="B7" s="64"/>
      <c r="C7" s="108"/>
      <c r="D7" s="109"/>
      <c r="E7" s="109"/>
      <c r="F7" s="109"/>
      <c r="G7" s="110"/>
      <c r="I7" s="82"/>
      <c r="J7" s="82" t="s">
        <v>24</v>
      </c>
      <c r="K7" s="127"/>
      <c r="L7" s="128"/>
      <c r="M7" s="129"/>
    </row>
    <row r="8" spans="1:15" s="11" customFormat="1" x14ac:dyDescent="0.25">
      <c r="A8" s="64" t="s">
        <v>1</v>
      </c>
      <c r="B8" s="24"/>
      <c r="C8" s="108"/>
      <c r="D8" s="109"/>
      <c r="E8" s="109"/>
      <c r="F8" s="109"/>
      <c r="G8" s="110"/>
      <c r="I8" s="82"/>
      <c r="J8" s="82" t="s">
        <v>23</v>
      </c>
      <c r="K8" s="127"/>
      <c r="L8" s="128"/>
      <c r="M8" s="129"/>
    </row>
    <row r="9" spans="1:15" s="11" customFormat="1" x14ac:dyDescent="0.25">
      <c r="A9" s="64" t="s">
        <v>36</v>
      </c>
      <c r="B9" s="64"/>
      <c r="C9" s="130"/>
      <c r="D9" s="131"/>
      <c r="E9" s="131"/>
      <c r="F9" s="131"/>
      <c r="G9" s="132"/>
      <c r="I9" s="82"/>
      <c r="J9" s="82" t="s">
        <v>63</v>
      </c>
      <c r="K9" s="127"/>
      <c r="L9" s="128"/>
      <c r="M9" s="129"/>
    </row>
    <row r="10" spans="1:15" s="11" customFormat="1" x14ac:dyDescent="0.25">
      <c r="A10" s="64"/>
      <c r="B10" s="64"/>
      <c r="C10" s="65"/>
      <c r="D10" s="65"/>
      <c r="E10" s="65"/>
      <c r="F10" s="65"/>
      <c r="G10" s="65"/>
      <c r="I10" s="82"/>
      <c r="J10" s="82" t="s">
        <v>64</v>
      </c>
      <c r="K10" s="127"/>
      <c r="L10" s="128"/>
      <c r="M10" s="129"/>
    </row>
    <row r="11" spans="1:15" s="11" customFormat="1" x14ac:dyDescent="0.25">
      <c r="A11" s="66" t="s">
        <v>37</v>
      </c>
      <c r="B11" s="64"/>
      <c r="C11" s="139"/>
      <c r="D11" s="140"/>
      <c r="E11" s="140"/>
      <c r="F11" s="140"/>
      <c r="G11" s="141"/>
      <c r="I11" s="133" t="s">
        <v>71</v>
      </c>
      <c r="J11" s="134"/>
      <c r="K11" s="127"/>
      <c r="L11" s="128"/>
      <c r="M11" s="129"/>
    </row>
    <row r="12" spans="1:15" s="11" customFormat="1" x14ac:dyDescent="0.25">
      <c r="A12" s="4" t="s">
        <v>38</v>
      </c>
      <c r="B12" s="67" t="str">
        <f>IF(C12="","&gt;&gt; ","")</f>
        <v xml:space="preserve">&gt;&gt; </v>
      </c>
      <c r="C12" s="139"/>
      <c r="D12" s="141"/>
      <c r="E12" s="65"/>
      <c r="F12" s="86" t="s">
        <v>29</v>
      </c>
      <c r="G12" s="44"/>
      <c r="H12" s="24" t="str">
        <f>IF(G12=""," &lt;&lt;","")</f>
        <v xml:space="preserve"> &lt;&lt;</v>
      </c>
      <c r="I12" s="82"/>
      <c r="J12" s="82" t="s">
        <v>15</v>
      </c>
      <c r="K12" s="136"/>
      <c r="L12" s="137"/>
      <c r="M12" s="138"/>
      <c r="N12" s="24" t="str">
        <f>IF(K12=""," &lt;&lt;","")</f>
        <v xml:space="preserve"> &lt;&lt;</v>
      </c>
    </row>
    <row r="13" spans="1:15" ht="19.5" customHeight="1" x14ac:dyDescent="0.25">
      <c r="B13" s="19"/>
      <c r="C13" s="8"/>
      <c r="D13" s="8"/>
      <c r="E13" s="8"/>
      <c r="F13" s="8"/>
      <c r="G13" s="8"/>
      <c r="H13" s="8"/>
      <c r="I13" s="8"/>
      <c r="J13" s="8"/>
      <c r="K13" s="25"/>
      <c r="L13" s="8"/>
    </row>
    <row r="14" spans="1:15" ht="36.75" customHeight="1" x14ac:dyDescent="0.25">
      <c r="A14" s="26"/>
      <c r="B14" s="29"/>
      <c r="C14" s="135" t="s">
        <v>2</v>
      </c>
      <c r="D14" s="135"/>
      <c r="E14" s="135" t="s">
        <v>3</v>
      </c>
      <c r="F14" s="135"/>
      <c r="G14" s="135" t="s">
        <v>4</v>
      </c>
      <c r="H14" s="135"/>
      <c r="I14" s="135" t="s">
        <v>5</v>
      </c>
      <c r="J14" s="135"/>
      <c r="K14" s="135" t="s">
        <v>6</v>
      </c>
      <c r="L14" s="135"/>
      <c r="M14" s="30" t="s">
        <v>18</v>
      </c>
      <c r="N14" s="26"/>
    </row>
    <row r="15" spans="1:15" ht="29.4" customHeight="1" x14ac:dyDescent="0.25">
      <c r="A15" s="26"/>
      <c r="B15" s="31">
        <v>0.34375</v>
      </c>
      <c r="C15" s="147"/>
      <c r="D15" s="148"/>
      <c r="E15" s="147"/>
      <c r="F15" s="148"/>
      <c r="G15" s="147"/>
      <c r="H15" s="148"/>
      <c r="I15" s="147"/>
      <c r="J15" s="148"/>
      <c r="K15" s="147"/>
      <c r="L15" s="148"/>
      <c r="M15" s="32">
        <v>15</v>
      </c>
      <c r="N15" s="26"/>
    </row>
    <row r="16" spans="1:15" ht="29.4" customHeight="1" x14ac:dyDescent="0.25">
      <c r="A16" s="27"/>
      <c r="B16" s="33">
        <f>B15+M15/60/24</f>
        <v>0.35416666666666669</v>
      </c>
      <c r="C16" s="165"/>
      <c r="D16" s="166"/>
      <c r="E16" s="165"/>
      <c r="F16" s="166"/>
      <c r="G16" s="165"/>
      <c r="H16" s="166"/>
      <c r="I16" s="165"/>
      <c r="J16" s="166"/>
      <c r="K16" s="165"/>
      <c r="L16" s="166"/>
      <c r="M16" s="32"/>
      <c r="N16" s="27"/>
    </row>
    <row r="17" spans="1:14" x14ac:dyDescent="0.25">
      <c r="A17" s="28"/>
      <c r="B17" s="33">
        <f>B15+90/60/24</f>
        <v>0.40625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2">
        <v>20</v>
      </c>
      <c r="N17" s="28"/>
    </row>
    <row r="18" spans="1:14" ht="30.6" customHeight="1" x14ac:dyDescent="0.25">
      <c r="A18" s="27"/>
      <c r="B18" s="33">
        <f>B17+M17/60/24</f>
        <v>0.4201388888888889</v>
      </c>
      <c r="C18" s="147"/>
      <c r="D18" s="148"/>
      <c r="E18" s="147"/>
      <c r="F18" s="148"/>
      <c r="G18" s="147"/>
      <c r="H18" s="148"/>
      <c r="I18" s="147"/>
      <c r="J18" s="148"/>
      <c r="K18" s="147"/>
      <c r="L18" s="148"/>
      <c r="M18" s="32"/>
      <c r="N18" s="27"/>
    </row>
    <row r="19" spans="1:14" ht="31.8" customHeight="1" x14ac:dyDescent="0.25">
      <c r="A19" s="26"/>
      <c r="B19" s="33">
        <f>B20-M19/60/24</f>
        <v>0.47916666666666669</v>
      </c>
      <c r="C19" s="147"/>
      <c r="D19" s="148"/>
      <c r="E19" s="147"/>
      <c r="F19" s="148"/>
      <c r="G19" s="147"/>
      <c r="H19" s="148"/>
      <c r="I19" s="147"/>
      <c r="J19" s="148"/>
      <c r="K19" s="147"/>
      <c r="L19" s="148"/>
      <c r="M19" s="32">
        <v>5</v>
      </c>
      <c r="N19" s="26"/>
    </row>
    <row r="20" spans="1:14" ht="25.5" customHeight="1" x14ac:dyDescent="0.25">
      <c r="A20" s="26"/>
      <c r="B20" s="33">
        <f>B18+90/60/24</f>
        <v>0.4826388888888889</v>
      </c>
      <c r="C20" s="152"/>
      <c r="D20" s="152"/>
      <c r="E20" s="152"/>
      <c r="F20" s="152"/>
      <c r="G20" s="121"/>
      <c r="H20" s="121"/>
      <c r="I20" s="152"/>
      <c r="J20" s="152"/>
      <c r="K20" s="152"/>
      <c r="L20" s="152"/>
      <c r="M20" s="32"/>
      <c r="N20" s="26"/>
    </row>
    <row r="21" spans="1:14" ht="32.4" customHeight="1" x14ac:dyDescent="0.25">
      <c r="A21" s="27"/>
      <c r="B21" s="31">
        <v>0.5625</v>
      </c>
      <c r="C21" s="147"/>
      <c r="D21" s="148"/>
      <c r="E21" s="147"/>
      <c r="F21" s="148"/>
      <c r="G21" s="163"/>
      <c r="H21" s="164"/>
      <c r="I21" s="147"/>
      <c r="J21" s="148"/>
      <c r="K21" s="147"/>
      <c r="L21" s="148"/>
      <c r="M21" s="32">
        <v>5</v>
      </c>
      <c r="N21" s="27"/>
    </row>
    <row r="22" spans="1:14" ht="30" customHeight="1" x14ac:dyDescent="0.25">
      <c r="A22" s="26"/>
      <c r="B22" s="33">
        <f>B21+M21/60/24</f>
        <v>0.56597222222222221</v>
      </c>
      <c r="C22" s="167"/>
      <c r="D22" s="168"/>
      <c r="E22" s="167"/>
      <c r="F22" s="168"/>
      <c r="G22" s="163"/>
      <c r="H22" s="164"/>
      <c r="I22" s="167"/>
      <c r="J22" s="168"/>
      <c r="K22" s="169"/>
      <c r="L22" s="170"/>
      <c r="M22" s="32"/>
      <c r="N22" s="26"/>
    </row>
    <row r="23" spans="1:14" ht="0.6" customHeight="1" x14ac:dyDescent="0.25">
      <c r="A23" s="27"/>
      <c r="B23" s="33">
        <f>B24-M23/60/24</f>
        <v>0.62152777777777779</v>
      </c>
      <c r="C23" s="165"/>
      <c r="D23" s="166"/>
      <c r="E23" s="165"/>
      <c r="F23" s="166"/>
      <c r="G23" s="163"/>
      <c r="H23" s="164"/>
      <c r="I23" s="102"/>
      <c r="J23" s="103"/>
      <c r="K23" s="102"/>
      <c r="L23" s="103"/>
      <c r="M23" s="32">
        <v>5</v>
      </c>
      <c r="N23" s="27"/>
    </row>
    <row r="24" spans="1:14" ht="17.25" customHeight="1" x14ac:dyDescent="0.25">
      <c r="A24" s="26"/>
      <c r="B24" s="34">
        <f>B21+90/60/24</f>
        <v>0.625</v>
      </c>
      <c r="C24" s="123"/>
      <c r="D24" s="123"/>
      <c r="E24" s="123"/>
      <c r="F24" s="123"/>
      <c r="G24" s="158"/>
      <c r="H24" s="158"/>
      <c r="I24" s="123"/>
      <c r="J24" s="123"/>
      <c r="K24" s="123"/>
      <c r="L24" s="123"/>
      <c r="M24" s="35"/>
      <c r="N24" s="26"/>
    </row>
    <row r="25" spans="1:14" ht="9" customHeight="1" x14ac:dyDescent="0.25">
      <c r="C25" s="9"/>
      <c r="M25" s="10"/>
    </row>
    <row r="26" spans="1:14" x14ac:dyDescent="0.25">
      <c r="C26" s="9"/>
      <c r="M26" s="10"/>
    </row>
    <row r="27" spans="1:14" ht="15.6" x14ac:dyDescent="0.3">
      <c r="A27" s="22" t="s">
        <v>67</v>
      </c>
      <c r="B27" s="19"/>
      <c r="C27" s="19"/>
      <c r="D27" s="162" t="s">
        <v>66</v>
      </c>
      <c r="E27" s="162"/>
      <c r="F27" s="162"/>
      <c r="G27" s="162"/>
      <c r="H27" s="162"/>
      <c r="I27" s="162"/>
      <c r="J27" s="162"/>
      <c r="K27" s="162"/>
      <c r="L27" s="5"/>
      <c r="M27" s="11"/>
      <c r="N27" s="12"/>
    </row>
    <row r="28" spans="1:14" ht="9" customHeight="1" x14ac:dyDescent="0.3">
      <c r="A28" s="22"/>
      <c r="B28" s="19"/>
      <c r="C28" s="19"/>
      <c r="D28" s="11"/>
      <c r="E28" s="17"/>
      <c r="F28" s="18"/>
      <c r="G28" s="11"/>
      <c r="H28" s="11"/>
      <c r="I28" s="5"/>
      <c r="J28" s="5"/>
      <c r="K28" s="5"/>
      <c r="L28" s="5"/>
      <c r="M28" s="11"/>
      <c r="N28" s="12"/>
    </row>
    <row r="29" spans="1:14" x14ac:dyDescent="0.25">
      <c r="C29" s="159" t="s">
        <v>9</v>
      </c>
      <c r="D29" s="159"/>
      <c r="E29" s="159" t="s">
        <v>10</v>
      </c>
      <c r="F29" s="159"/>
      <c r="G29" s="159" t="s">
        <v>11</v>
      </c>
      <c r="H29" s="159"/>
      <c r="I29" s="159" t="s">
        <v>12</v>
      </c>
      <c r="J29" s="159"/>
      <c r="K29" s="159" t="s">
        <v>13</v>
      </c>
      <c r="L29" s="159"/>
      <c r="M29" s="5" t="s">
        <v>14</v>
      </c>
      <c r="N29" s="36"/>
    </row>
    <row r="30" spans="1:14" x14ac:dyDescent="0.25">
      <c r="A30" s="42" t="s">
        <v>26</v>
      </c>
      <c r="C30" s="120">
        <f>C80+C88+C104+C112</f>
        <v>0</v>
      </c>
      <c r="D30" s="120"/>
      <c r="E30" s="120">
        <f>E80+E88+E104+E112</f>
        <v>0</v>
      </c>
      <c r="F30" s="120"/>
      <c r="G30" s="120">
        <f>G80+G88+G104+G112</f>
        <v>0</v>
      </c>
      <c r="H30" s="120"/>
      <c r="I30" s="120">
        <f>I80+I88+I104+I112</f>
        <v>0</v>
      </c>
      <c r="J30" s="120"/>
      <c r="K30" s="120">
        <f>K80+K88+K104+K112</f>
        <v>0</v>
      </c>
      <c r="L30" s="120"/>
      <c r="M30" s="41">
        <f>SUM(C30:K30)</f>
        <v>0</v>
      </c>
      <c r="N30" s="88" t="s">
        <v>70</v>
      </c>
    </row>
    <row r="31" spans="1:14" x14ac:dyDescent="0.25">
      <c r="A31" s="42" t="s">
        <v>27</v>
      </c>
      <c r="C31" s="120">
        <f>C80+C96+C104+C120</f>
        <v>0</v>
      </c>
      <c r="D31" s="120"/>
      <c r="E31" s="120">
        <f>E80+E96+E104+E120</f>
        <v>0</v>
      </c>
      <c r="F31" s="120"/>
      <c r="G31" s="120">
        <f>G80+G96+G104+G120</f>
        <v>0</v>
      </c>
      <c r="H31" s="120"/>
      <c r="I31" s="120">
        <f>I80+I96+I104+I120</f>
        <v>0</v>
      </c>
      <c r="J31" s="120"/>
      <c r="K31" s="120">
        <f>K80+K96+K104+K120</f>
        <v>0</v>
      </c>
      <c r="L31" s="120"/>
      <c r="M31" s="41">
        <f>SUM(C31:K31)</f>
        <v>0</v>
      </c>
      <c r="N31" s="88" t="s">
        <v>69</v>
      </c>
    </row>
    <row r="32" spans="1:14" ht="6.75" customHeight="1" x14ac:dyDescent="0.25">
      <c r="A32" s="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0"/>
      <c r="N32" s="37"/>
    </row>
    <row r="33" spans="1:17" x14ac:dyDescent="0.25">
      <c r="A33" s="42" t="s">
        <v>39</v>
      </c>
      <c r="C33" s="153">
        <f>C80+C88+C96+C104+C112+C120</f>
        <v>0</v>
      </c>
      <c r="D33" s="153"/>
      <c r="E33" s="153">
        <f>E80+E88+E96+E104+E112+E120</f>
        <v>0</v>
      </c>
      <c r="F33" s="153"/>
      <c r="G33" s="153">
        <f>G80+G88+G96+G104+G112+G120</f>
        <v>0</v>
      </c>
      <c r="H33" s="153"/>
      <c r="I33" s="153">
        <f>I80+I88+I96+I104+I112+I120</f>
        <v>0</v>
      </c>
      <c r="J33" s="153"/>
      <c r="K33" s="153">
        <f>K80+K88+K96+K104+K112+K120</f>
        <v>0</v>
      </c>
      <c r="L33" s="153"/>
      <c r="M33" s="83">
        <f>SUM(C33:L33)</f>
        <v>0</v>
      </c>
      <c r="N33" s="37"/>
    </row>
    <row r="34" spans="1:17" ht="16.5" customHeight="1" x14ac:dyDescent="0.25">
      <c r="A34" s="7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73" t="s">
        <v>54</v>
      </c>
      <c r="N34" s="37"/>
    </row>
    <row r="35" spans="1:17" x14ac:dyDescent="0.25">
      <c r="A35" s="7" t="s">
        <v>59</v>
      </c>
      <c r="C35" s="120">
        <f>C104+C112+C120</f>
        <v>0</v>
      </c>
      <c r="D35" s="120"/>
      <c r="E35" s="120">
        <f>E104+E112+E120</f>
        <v>0</v>
      </c>
      <c r="F35" s="120"/>
      <c r="G35" s="120">
        <f>G104+G112+G120</f>
        <v>0</v>
      </c>
      <c r="H35" s="120"/>
      <c r="I35" s="120">
        <f>I104+I112+I120</f>
        <v>0</v>
      </c>
      <c r="J35" s="120"/>
      <c r="K35" s="120">
        <f>K104+K112+K120</f>
        <v>0</v>
      </c>
      <c r="L35" s="120"/>
      <c r="M35" s="74">
        <f>SUM(C35:L35)</f>
        <v>0</v>
      </c>
      <c r="N35" s="68"/>
    </row>
    <row r="36" spans="1:17" x14ac:dyDescent="0.25">
      <c r="A36" s="7"/>
      <c r="D36" s="76" t="s">
        <v>58</v>
      </c>
      <c r="E36" s="149"/>
      <c r="F36" s="150"/>
      <c r="G36" s="150"/>
      <c r="H36" s="150"/>
      <c r="I36" s="150"/>
      <c r="J36" s="150"/>
      <c r="K36" s="151"/>
      <c r="L36" s="84"/>
      <c r="M36" s="75"/>
      <c r="N36" s="68"/>
    </row>
    <row r="37" spans="1:17" ht="22.5" customHeight="1" x14ac:dyDescent="0.25">
      <c r="A37" s="7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40"/>
      <c r="N37" s="37"/>
    </row>
    <row r="38" spans="1:17" ht="15.6" x14ac:dyDescent="0.3">
      <c r="A38" s="22" t="s">
        <v>65</v>
      </c>
      <c r="C38" s="39"/>
      <c r="D38" s="39"/>
      <c r="F38" s="39"/>
      <c r="G38" s="39"/>
      <c r="H38" s="39"/>
      <c r="I38" s="39"/>
      <c r="K38" s="24"/>
      <c r="L38" s="39"/>
      <c r="M38" s="40"/>
      <c r="N38" s="37"/>
    </row>
    <row r="39" spans="1:17" s="11" customFormat="1" ht="3.75" customHeight="1" x14ac:dyDescent="0.25">
      <c r="A39" s="42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37"/>
    </row>
    <row r="40" spans="1:17" s="11" customFormat="1" x14ac:dyDescent="0.25">
      <c r="A40" s="42"/>
      <c r="C40" s="161" t="s">
        <v>9</v>
      </c>
      <c r="D40" s="161"/>
      <c r="E40" s="161" t="s">
        <v>10</v>
      </c>
      <c r="F40" s="161"/>
      <c r="G40" s="161" t="s">
        <v>11</v>
      </c>
      <c r="H40" s="161"/>
      <c r="I40" s="161" t="s">
        <v>12</v>
      </c>
      <c r="J40" s="161"/>
      <c r="K40" s="161" t="s">
        <v>13</v>
      </c>
      <c r="L40" s="161"/>
      <c r="M40" s="40" t="s">
        <v>14</v>
      </c>
      <c r="N40" s="37"/>
    </row>
    <row r="41" spans="1:17" x14ac:dyDescent="0.25">
      <c r="A41" s="26" t="s">
        <v>28</v>
      </c>
      <c r="C41" s="119">
        <f>C80+C88+C96</f>
        <v>0</v>
      </c>
      <c r="D41" s="119"/>
      <c r="E41" s="119">
        <f>E80+E88+E96</f>
        <v>0</v>
      </c>
      <c r="F41" s="119"/>
      <c r="G41" s="119">
        <f>G80+G88+G96</f>
        <v>0</v>
      </c>
      <c r="H41" s="119"/>
      <c r="I41" s="119">
        <f>I80+I88+I96</f>
        <v>0</v>
      </c>
      <c r="J41" s="119"/>
      <c r="K41" s="119">
        <f>K80+K88+K96</f>
        <v>0</v>
      </c>
      <c r="L41" s="119"/>
      <c r="M41" s="81">
        <f>SUM(C41:K41)</f>
        <v>0</v>
      </c>
      <c r="N41" s="38"/>
    </row>
    <row r="42" spans="1:17" ht="18.75" customHeight="1" x14ac:dyDescent="0.25">
      <c r="A42" s="6" t="s">
        <v>40</v>
      </c>
      <c r="B42" s="69"/>
      <c r="C42" s="6"/>
      <c r="D42" s="69"/>
      <c r="E42" s="154" t="s">
        <v>41</v>
      </c>
      <c r="F42" s="154"/>
      <c r="G42" s="122" t="s">
        <v>42</v>
      </c>
      <c r="H42" s="122"/>
      <c r="I42" s="122"/>
      <c r="J42" s="122"/>
      <c r="K42" s="122"/>
      <c r="L42" s="122"/>
      <c r="M42" s="69"/>
      <c r="N42" s="6"/>
    </row>
    <row r="43" spans="1:17" x14ac:dyDescent="0.25">
      <c r="A43" s="6" t="s">
        <v>43</v>
      </c>
      <c r="B43" s="69"/>
      <c r="C43" s="1"/>
      <c r="E43" s="118" t="s">
        <v>44</v>
      </c>
      <c r="F43" s="116"/>
      <c r="G43" s="108"/>
      <c r="H43" s="109"/>
      <c r="I43" s="109"/>
      <c r="J43" s="109"/>
      <c r="K43" s="109"/>
      <c r="L43" s="110"/>
      <c r="M43" s="70"/>
      <c r="N43" s="71" t="s">
        <v>45</v>
      </c>
    </row>
    <row r="44" spans="1:17" x14ac:dyDescent="0.25">
      <c r="A44" s="6" t="s">
        <v>76</v>
      </c>
      <c r="B44" s="100"/>
      <c r="C44" s="1"/>
      <c r="E44" s="111" t="s">
        <v>75</v>
      </c>
      <c r="F44" s="112"/>
      <c r="G44" s="108"/>
      <c r="H44" s="109"/>
      <c r="I44" s="109"/>
      <c r="J44" s="109"/>
      <c r="K44" s="109"/>
      <c r="L44" s="110"/>
      <c r="M44" s="70"/>
      <c r="N44" s="71" t="s">
        <v>45</v>
      </c>
    </row>
    <row r="45" spans="1:17" x14ac:dyDescent="0.25">
      <c r="A45" s="6" t="s">
        <v>46</v>
      </c>
      <c r="B45" s="69"/>
      <c r="C45" s="1"/>
      <c r="E45" s="115" t="s">
        <v>47</v>
      </c>
      <c r="F45" s="116"/>
      <c r="G45" s="108"/>
      <c r="H45" s="109"/>
      <c r="I45" s="109"/>
      <c r="J45" s="109"/>
      <c r="K45" s="109"/>
      <c r="L45" s="110"/>
      <c r="M45" s="70"/>
      <c r="N45" s="71" t="s">
        <v>45</v>
      </c>
    </row>
    <row r="46" spans="1:17" x14ac:dyDescent="0.25">
      <c r="A46" s="6" t="s">
        <v>48</v>
      </c>
      <c r="B46" s="69"/>
      <c r="C46" s="1"/>
      <c r="E46" s="115" t="s">
        <v>49</v>
      </c>
      <c r="F46" s="116"/>
      <c r="G46" s="108"/>
      <c r="H46" s="109"/>
      <c r="I46" s="109"/>
      <c r="J46" s="109"/>
      <c r="K46" s="109"/>
      <c r="L46" s="110"/>
      <c r="M46" s="72"/>
      <c r="N46" s="71" t="s">
        <v>45</v>
      </c>
    </row>
    <row r="47" spans="1:17" x14ac:dyDescent="0.25">
      <c r="A47" s="6"/>
      <c r="B47" s="69"/>
      <c r="C47" s="1"/>
      <c r="E47" s="115" t="s">
        <v>50</v>
      </c>
      <c r="F47" s="116"/>
      <c r="G47" s="108"/>
      <c r="H47" s="109"/>
      <c r="I47" s="109"/>
      <c r="J47" s="109"/>
      <c r="K47" s="109"/>
      <c r="L47" s="110"/>
      <c r="M47" s="72"/>
      <c r="N47" s="71" t="s">
        <v>45</v>
      </c>
    </row>
    <row r="48" spans="1:17" x14ac:dyDescent="0.25">
      <c r="A48" s="6"/>
      <c r="B48" s="6"/>
      <c r="C48" s="1"/>
      <c r="E48" s="115" t="s">
        <v>74</v>
      </c>
      <c r="F48" s="116"/>
      <c r="G48" s="117"/>
      <c r="H48" s="109"/>
      <c r="I48" s="109"/>
      <c r="J48" s="109"/>
      <c r="K48" s="109"/>
      <c r="L48" s="110"/>
      <c r="M48" s="72"/>
      <c r="N48" s="71" t="s">
        <v>45</v>
      </c>
      <c r="Q48" s="14"/>
    </row>
    <row r="49" spans="1:17" ht="15" customHeight="1" x14ac:dyDescent="0.25">
      <c r="A49" s="6"/>
      <c r="B49" s="69"/>
      <c r="C49" s="1"/>
      <c r="G49" s="14"/>
      <c r="H49" s="9"/>
      <c r="I49" s="9"/>
      <c r="J49" s="9"/>
      <c r="K49" s="160" t="s">
        <v>61</v>
      </c>
      <c r="L49" s="160"/>
      <c r="M49" s="81">
        <f>SUM(M41:M48)</f>
        <v>0</v>
      </c>
      <c r="N49" s="51" t="str">
        <f>IF(K6="","SJ-Geb",IF(K12="","SJ-Geb",IF(F64&gt;=0,"AE 3",IF(F63&gt;=0,"AE 2",""))))</f>
        <v>SJ-Geb</v>
      </c>
      <c r="Q49" s="14"/>
    </row>
    <row r="50" spans="1:17" x14ac:dyDescent="0.25">
      <c r="A50" s="6" t="s">
        <v>51</v>
      </c>
      <c r="B50" s="69"/>
      <c r="C50" s="1"/>
      <c r="G50" s="14"/>
      <c r="H50" s="9"/>
      <c r="I50" s="9"/>
      <c r="J50" s="9"/>
      <c r="K50" s="9"/>
      <c r="L50" s="9"/>
      <c r="M50" s="23"/>
      <c r="N50" s="52"/>
    </row>
    <row r="51" spans="1:17" x14ac:dyDescent="0.25">
      <c r="A51" s="6" t="s">
        <v>56</v>
      </c>
      <c r="B51" s="69"/>
      <c r="C51" s="1"/>
      <c r="E51" s="115" t="s">
        <v>53</v>
      </c>
      <c r="F51" s="116"/>
      <c r="G51" s="155"/>
      <c r="H51" s="156"/>
      <c r="I51" s="156"/>
      <c r="J51" s="156"/>
      <c r="K51" s="156"/>
      <c r="L51" s="157"/>
      <c r="M51" s="87"/>
      <c r="N51" s="52"/>
    </row>
    <row r="52" spans="1:17" x14ac:dyDescent="0.25">
      <c r="A52" s="6" t="s">
        <v>52</v>
      </c>
      <c r="B52" s="69"/>
      <c r="C52" s="1"/>
      <c r="E52" s="118" t="s">
        <v>55</v>
      </c>
      <c r="F52" s="116"/>
      <c r="G52" s="108"/>
      <c r="H52" s="109"/>
      <c r="I52" s="109"/>
      <c r="J52" s="109"/>
      <c r="K52" s="109"/>
      <c r="L52" s="110"/>
      <c r="M52" s="70"/>
      <c r="N52" s="52"/>
    </row>
    <row r="53" spans="1:17" x14ac:dyDescent="0.25"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0"/>
      <c r="N53" s="38"/>
    </row>
    <row r="54" spans="1:17" ht="34.5" customHeight="1" x14ac:dyDescent="0.25">
      <c r="A54" s="113" t="s">
        <v>73</v>
      </c>
      <c r="B54" s="114"/>
      <c r="C54" s="142"/>
      <c r="D54" s="143"/>
      <c r="E54" s="143"/>
      <c r="F54" s="143"/>
      <c r="G54" s="143"/>
      <c r="H54" s="143"/>
      <c r="I54" s="144"/>
      <c r="J54" s="144"/>
      <c r="K54" s="144"/>
      <c r="L54" s="144"/>
      <c r="M54" s="145"/>
      <c r="N54" s="98"/>
    </row>
    <row r="55" spans="1:17" x14ac:dyDescent="0.25">
      <c r="B55" s="2"/>
      <c r="C55" s="1"/>
      <c r="G55" s="14"/>
      <c r="H55" s="9"/>
      <c r="I55" s="9"/>
      <c r="J55" s="9"/>
      <c r="K55" s="9"/>
      <c r="M55" s="23"/>
    </row>
    <row r="56" spans="1:17" x14ac:dyDescent="0.25">
      <c r="A56" s="1" t="s">
        <v>16</v>
      </c>
      <c r="B56" s="2"/>
      <c r="C56" s="1"/>
      <c r="I56" s="97" t="s">
        <v>72</v>
      </c>
      <c r="J56" s="1"/>
      <c r="K56" s="1"/>
      <c r="L56" s="9"/>
      <c r="M56" s="9"/>
    </row>
    <row r="57" spans="1:17" x14ac:dyDescent="0.25">
      <c r="B57" s="2"/>
      <c r="C57" s="1"/>
      <c r="I57" s="14"/>
      <c r="J57" s="3"/>
      <c r="K57" s="1"/>
      <c r="L57" s="9"/>
      <c r="M57" s="9"/>
    </row>
    <row r="58" spans="1:17" s="14" customFormat="1" ht="17.25" customHeight="1" x14ac:dyDescent="0.25">
      <c r="A58" s="15"/>
      <c r="B58" s="16"/>
      <c r="C58" s="16"/>
      <c r="D58" s="16"/>
      <c r="F58" s="9"/>
      <c r="I58" s="16"/>
      <c r="J58" s="15"/>
      <c r="K58" s="16"/>
      <c r="L58" s="16"/>
      <c r="M58" s="15"/>
    </row>
    <row r="59" spans="1:17" x14ac:dyDescent="0.25">
      <c r="C59" s="1"/>
      <c r="D59" s="1"/>
      <c r="E59" s="1"/>
      <c r="F59" s="1"/>
      <c r="I59" s="1"/>
      <c r="J59" s="1"/>
      <c r="K59" s="1"/>
      <c r="L59" s="1"/>
    </row>
    <row r="60" spans="1:17" hidden="1" x14ac:dyDescent="0.25">
      <c r="C60" s="1"/>
      <c r="D60" s="1"/>
      <c r="E60" s="1"/>
      <c r="F60" s="1"/>
      <c r="I60" s="1"/>
      <c r="J60" s="1"/>
      <c r="K60" s="1"/>
      <c r="L60" s="1"/>
    </row>
    <row r="61" spans="1:17" s="45" customFormat="1" ht="10.199999999999999" hidden="1" x14ac:dyDescent="0.2"/>
    <row r="62" spans="1:17" s="45" customFormat="1" ht="10.199999999999999" hidden="1" x14ac:dyDescent="0.2">
      <c r="B62" s="46" t="str">
        <f>LEFT(K6,4)</f>
        <v/>
      </c>
      <c r="C62" s="45" t="s">
        <v>30</v>
      </c>
      <c r="F62" s="47" t="s">
        <v>31</v>
      </c>
      <c r="H62" s="53" t="s">
        <v>32</v>
      </c>
      <c r="J62" s="45" t="s">
        <v>33</v>
      </c>
    </row>
    <row r="63" spans="1:17" s="45" customFormat="1" ht="10.199999999999999" hidden="1" x14ac:dyDescent="0.2">
      <c r="A63" s="48">
        <v>55</v>
      </c>
      <c r="B63" s="46" t="e">
        <f>B62-54</f>
        <v>#VALUE!</v>
      </c>
      <c r="C63" s="49" t="e">
        <f>"31.07."&amp;B63</f>
        <v>#VALUE!</v>
      </c>
      <c r="D63" s="48"/>
      <c r="F63" s="50" t="e">
        <f>C63-K12</f>
        <v>#VALUE!</v>
      </c>
      <c r="H63" s="53">
        <v>2</v>
      </c>
      <c r="J63" s="45" t="s">
        <v>34</v>
      </c>
    </row>
    <row r="64" spans="1:17" s="45" customFormat="1" ht="10.199999999999999" hidden="1" x14ac:dyDescent="0.2">
      <c r="A64" s="48">
        <v>60</v>
      </c>
      <c r="B64" s="46" t="e">
        <f>B62-59</f>
        <v>#VALUE!</v>
      </c>
      <c r="C64" s="49" t="e">
        <f>"31.07."&amp;B64</f>
        <v>#VALUE!</v>
      </c>
      <c r="D64" s="48"/>
      <c r="F64" s="50" t="e">
        <f>C64-K12</f>
        <v>#VALUE!</v>
      </c>
      <c r="H64" s="53">
        <v>3</v>
      </c>
      <c r="J64" s="45" t="s">
        <v>35</v>
      </c>
    </row>
    <row r="65" spans="2:14" s="45" customFormat="1" ht="10.199999999999999" hidden="1" x14ac:dyDescent="0.2">
      <c r="C65" s="48"/>
      <c r="D65" s="48"/>
      <c r="E65" s="48"/>
      <c r="F65" s="48"/>
      <c r="I65" s="48"/>
      <c r="J65" s="48"/>
      <c r="K65" s="48"/>
      <c r="L65" s="48"/>
    </row>
    <row r="66" spans="2:14" s="45" customFormat="1" ht="10.199999999999999" hidden="1" x14ac:dyDescent="0.2">
      <c r="B66" s="54" t="s">
        <v>17</v>
      </c>
      <c r="C66" s="146" t="s">
        <v>9</v>
      </c>
      <c r="D66" s="146"/>
      <c r="E66" s="146" t="s">
        <v>10</v>
      </c>
      <c r="F66" s="146"/>
      <c r="G66" s="146" t="s">
        <v>11</v>
      </c>
      <c r="H66" s="146"/>
      <c r="I66" s="146" t="s">
        <v>12</v>
      </c>
      <c r="J66" s="146"/>
      <c r="K66" s="146" t="s">
        <v>13</v>
      </c>
      <c r="L66" s="146"/>
    </row>
    <row r="67" spans="2:14" s="45" customFormat="1" ht="10.199999999999999" hidden="1" x14ac:dyDescent="0.2">
      <c r="B67" s="54">
        <v>15</v>
      </c>
      <c r="C67" s="77">
        <f>C15</f>
        <v>0</v>
      </c>
      <c r="D67" s="78"/>
      <c r="E67" s="101">
        <f>E15</f>
        <v>0</v>
      </c>
      <c r="F67" s="78"/>
      <c r="G67" s="101">
        <f>G15</f>
        <v>0</v>
      </c>
      <c r="H67" s="78"/>
      <c r="I67" s="101">
        <f>I15</f>
        <v>0</v>
      </c>
      <c r="J67" s="78"/>
      <c r="K67" s="101">
        <f>K15</f>
        <v>0</v>
      </c>
      <c r="L67" s="78"/>
    </row>
    <row r="68" spans="2:14" s="45" customFormat="1" ht="10.199999999999999" hidden="1" x14ac:dyDescent="0.2">
      <c r="B68" s="54">
        <v>16</v>
      </c>
      <c r="C68" s="101">
        <f>C16</f>
        <v>0</v>
      </c>
      <c r="D68" s="105"/>
      <c r="E68" s="101">
        <f t="shared" ref="E68:K68" si="0">E16</f>
        <v>0</v>
      </c>
      <c r="F68" s="105"/>
      <c r="G68" s="101">
        <f t="shared" si="0"/>
        <v>0</v>
      </c>
      <c r="H68" s="105"/>
      <c r="I68" s="101">
        <f t="shared" si="0"/>
        <v>0</v>
      </c>
      <c r="J68" s="105"/>
      <c r="K68" s="101">
        <f t="shared" si="0"/>
        <v>0</v>
      </c>
      <c r="L68" s="104"/>
    </row>
    <row r="69" spans="2:14" s="45" customFormat="1" ht="10.199999999999999" hidden="1" x14ac:dyDescent="0.2">
      <c r="B69" s="54">
        <v>18</v>
      </c>
      <c r="C69" s="101">
        <f>C18</f>
        <v>0</v>
      </c>
      <c r="D69" s="80"/>
      <c r="E69" s="101">
        <f>E18</f>
        <v>0</v>
      </c>
      <c r="F69" s="80"/>
      <c r="G69" s="101">
        <f>G18</f>
        <v>0</v>
      </c>
      <c r="H69" s="80"/>
      <c r="I69" s="101">
        <f>I18</f>
        <v>0</v>
      </c>
      <c r="J69" s="80"/>
      <c r="K69" s="101">
        <f>K18</f>
        <v>0</v>
      </c>
      <c r="L69" s="80"/>
    </row>
    <row r="70" spans="2:14" s="45" customFormat="1" ht="10.199999999999999" hidden="1" x14ac:dyDescent="0.2">
      <c r="B70" s="54">
        <v>19</v>
      </c>
      <c r="C70" s="79">
        <f>C19</f>
        <v>0</v>
      </c>
      <c r="D70" s="79"/>
      <c r="E70" s="101">
        <f t="shared" ref="E70:K70" si="1">E19</f>
        <v>0</v>
      </c>
      <c r="F70" s="106"/>
      <c r="G70" s="101">
        <f t="shared" si="1"/>
        <v>0</v>
      </c>
      <c r="H70" s="106"/>
      <c r="I70" s="101">
        <f t="shared" si="1"/>
        <v>0</v>
      </c>
      <c r="J70" s="106"/>
      <c r="K70" s="101">
        <f t="shared" si="1"/>
        <v>0</v>
      </c>
      <c r="L70" s="106"/>
    </row>
    <row r="71" spans="2:14" s="45" customFormat="1" ht="10.199999999999999" hidden="1" x14ac:dyDescent="0.2">
      <c r="B71" s="54">
        <v>21</v>
      </c>
      <c r="C71" s="79">
        <f>C21</f>
        <v>0</v>
      </c>
      <c r="D71" s="79"/>
      <c r="E71" s="101">
        <f t="shared" ref="E71:K71" si="2">E21</f>
        <v>0</v>
      </c>
      <c r="F71" s="106"/>
      <c r="G71" s="101">
        <f t="shared" si="2"/>
        <v>0</v>
      </c>
      <c r="H71" s="106"/>
      <c r="I71" s="101">
        <f t="shared" si="2"/>
        <v>0</v>
      </c>
      <c r="J71" s="106"/>
      <c r="K71" s="101">
        <f t="shared" si="2"/>
        <v>0</v>
      </c>
      <c r="L71" s="106"/>
    </row>
    <row r="72" spans="2:14" s="45" customFormat="1" ht="10.199999999999999" hidden="1" x14ac:dyDescent="0.2">
      <c r="B72" s="54">
        <v>22</v>
      </c>
      <c r="C72" s="79">
        <f>C22</f>
        <v>0</v>
      </c>
      <c r="D72" s="79"/>
      <c r="E72" s="101">
        <f t="shared" ref="E72:K72" si="3">E22</f>
        <v>0</v>
      </c>
      <c r="F72" s="106"/>
      <c r="G72" s="101">
        <f t="shared" si="3"/>
        <v>0</v>
      </c>
      <c r="H72" s="106"/>
      <c r="I72" s="101">
        <f t="shared" si="3"/>
        <v>0</v>
      </c>
      <c r="J72" s="106"/>
      <c r="K72" s="101">
        <f t="shared" si="3"/>
        <v>0</v>
      </c>
      <c r="L72" s="106"/>
    </row>
    <row r="73" spans="2:14" s="45" customFormat="1" ht="10.199999999999999" hidden="1" x14ac:dyDescent="0.2">
      <c r="C73" s="48"/>
      <c r="D73" s="48"/>
      <c r="E73" s="48"/>
      <c r="F73" s="48"/>
      <c r="I73" s="48"/>
      <c r="J73" s="48"/>
      <c r="K73" s="48"/>
      <c r="L73" s="48"/>
    </row>
    <row r="74" spans="2:14" s="45" customFormat="1" ht="10.199999999999999" hidden="1" x14ac:dyDescent="0.2">
      <c r="B74" s="55" t="s">
        <v>19</v>
      </c>
      <c r="C74" s="85">
        <f>IF(C67="alle",1,0)</f>
        <v>0</v>
      </c>
      <c r="D74" s="56"/>
      <c r="E74" s="85">
        <f>IF(E67="alle",1,0)</f>
        <v>0</v>
      </c>
      <c r="F74" s="56"/>
      <c r="G74" s="85">
        <f>IF(G67="alle",1,0)</f>
        <v>0</v>
      </c>
      <c r="H74" s="56"/>
      <c r="I74" s="85">
        <f>IF(I67="alle",1,0)</f>
        <v>0</v>
      </c>
      <c r="J74" s="56"/>
      <c r="K74" s="85">
        <f>IF(K67="alle",1,0)</f>
        <v>0</v>
      </c>
      <c r="L74" s="56"/>
      <c r="M74" s="57"/>
      <c r="N74" s="58"/>
    </row>
    <row r="75" spans="2:14" s="45" customFormat="1" ht="10.199999999999999" hidden="1" x14ac:dyDescent="0.2">
      <c r="B75" s="55"/>
      <c r="C75" s="85">
        <f t="shared" ref="C75:C79" si="4">IF(C68="alle",1,0)</f>
        <v>0</v>
      </c>
      <c r="D75" s="85"/>
      <c r="E75" s="85">
        <f t="shared" ref="E75:E79" si="5">IF(E68="alle",1,0)</f>
        <v>0</v>
      </c>
      <c r="F75" s="85"/>
      <c r="G75" s="85">
        <f t="shared" ref="G75:G79" si="6">IF(G68="alle",1,0)</f>
        <v>0</v>
      </c>
      <c r="H75" s="85"/>
      <c r="I75" s="85">
        <f t="shared" ref="I75:I79" si="7">IF(I68="alle",1,0)</f>
        <v>0</v>
      </c>
      <c r="J75" s="85"/>
      <c r="K75" s="85">
        <f t="shared" ref="K75:K79" si="8">IF(K68="alle",1,0)</f>
        <v>0</v>
      </c>
      <c r="L75" s="56"/>
      <c r="M75" s="57"/>
      <c r="N75" s="58"/>
    </row>
    <row r="76" spans="2:14" s="45" customFormat="1" ht="10.199999999999999" hidden="1" x14ac:dyDescent="0.2">
      <c r="B76" s="55"/>
      <c r="C76" s="85">
        <f t="shared" si="4"/>
        <v>0</v>
      </c>
      <c r="D76" s="56"/>
      <c r="E76" s="85">
        <f t="shared" si="5"/>
        <v>0</v>
      </c>
      <c r="F76" s="56"/>
      <c r="G76" s="85">
        <f t="shared" si="6"/>
        <v>0</v>
      </c>
      <c r="H76" s="56"/>
      <c r="I76" s="85">
        <f t="shared" si="7"/>
        <v>0</v>
      </c>
      <c r="J76" s="56"/>
      <c r="K76" s="85">
        <f t="shared" si="8"/>
        <v>0</v>
      </c>
      <c r="L76" s="56"/>
      <c r="M76" s="57"/>
      <c r="N76" s="58"/>
    </row>
    <row r="77" spans="2:14" s="45" customFormat="1" ht="10.199999999999999" hidden="1" x14ac:dyDescent="0.2">
      <c r="B77" s="55"/>
      <c r="C77" s="85">
        <f t="shared" si="4"/>
        <v>0</v>
      </c>
      <c r="D77" s="85"/>
      <c r="E77" s="85">
        <f t="shared" si="5"/>
        <v>0</v>
      </c>
      <c r="F77" s="85"/>
      <c r="G77" s="85">
        <f t="shared" si="6"/>
        <v>0</v>
      </c>
      <c r="H77" s="85"/>
      <c r="I77" s="85">
        <f t="shared" si="7"/>
        <v>0</v>
      </c>
      <c r="J77" s="85"/>
      <c r="K77" s="85">
        <f t="shared" si="8"/>
        <v>0</v>
      </c>
      <c r="L77" s="56"/>
      <c r="M77" s="57"/>
      <c r="N77" s="58"/>
    </row>
    <row r="78" spans="2:14" s="45" customFormat="1" ht="10.199999999999999" hidden="1" x14ac:dyDescent="0.2">
      <c r="B78" s="55"/>
      <c r="C78" s="85">
        <f t="shared" si="4"/>
        <v>0</v>
      </c>
      <c r="D78" s="56"/>
      <c r="E78" s="85">
        <f t="shared" si="5"/>
        <v>0</v>
      </c>
      <c r="F78" s="56"/>
      <c r="G78" s="85">
        <f t="shared" si="6"/>
        <v>0</v>
      </c>
      <c r="H78" s="56"/>
      <c r="I78" s="85">
        <f t="shared" si="7"/>
        <v>0</v>
      </c>
      <c r="J78" s="56"/>
      <c r="K78" s="85">
        <f t="shared" si="8"/>
        <v>0</v>
      </c>
      <c r="L78" s="56"/>
      <c r="M78" s="57"/>
      <c r="N78" s="58"/>
    </row>
    <row r="79" spans="2:14" s="45" customFormat="1" ht="10.199999999999999" hidden="1" x14ac:dyDescent="0.2">
      <c r="B79" s="55"/>
      <c r="C79" s="85">
        <f t="shared" si="4"/>
        <v>0</v>
      </c>
      <c r="D79" s="85"/>
      <c r="E79" s="85">
        <f t="shared" si="5"/>
        <v>0</v>
      </c>
      <c r="F79" s="85"/>
      <c r="G79" s="85">
        <f t="shared" si="6"/>
        <v>0</v>
      </c>
      <c r="H79" s="85"/>
      <c r="I79" s="85">
        <f t="shared" si="7"/>
        <v>0</v>
      </c>
      <c r="J79" s="85"/>
      <c r="K79" s="85">
        <f t="shared" si="8"/>
        <v>0</v>
      </c>
      <c r="L79" s="56"/>
      <c r="M79" s="57"/>
      <c r="N79" s="58"/>
    </row>
    <row r="80" spans="2:14" s="45" customFormat="1" ht="10.199999999999999" hidden="1" x14ac:dyDescent="0.2">
      <c r="B80" s="55"/>
      <c r="C80" s="59">
        <f>SUM(C74:C79)</f>
        <v>0</v>
      </c>
      <c r="D80" s="59"/>
      <c r="E80" s="59">
        <f t="shared" ref="E80:K80" si="9">SUM(E74:E79)</f>
        <v>0</v>
      </c>
      <c r="F80" s="59"/>
      <c r="G80" s="59">
        <f t="shared" si="9"/>
        <v>0</v>
      </c>
      <c r="H80" s="59"/>
      <c r="I80" s="59">
        <f t="shared" si="9"/>
        <v>0</v>
      </c>
      <c r="J80" s="59"/>
      <c r="K80" s="59">
        <f t="shared" si="9"/>
        <v>0</v>
      </c>
      <c r="L80" s="50"/>
      <c r="M80" s="60">
        <f>SUM(C80:K80)</f>
        <v>0</v>
      </c>
    </row>
    <row r="81" spans="2:13" s="45" customFormat="1" ht="10.199999999999999" hidden="1" x14ac:dyDescent="0.2"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2"/>
    </row>
    <row r="82" spans="2:13" s="45" customFormat="1" ht="10.199999999999999" hidden="1" x14ac:dyDescent="0.2">
      <c r="B82" s="45" t="s">
        <v>7</v>
      </c>
      <c r="C82" s="85">
        <f>IF(C67="A",1,0)</f>
        <v>0</v>
      </c>
      <c r="D82" s="56"/>
      <c r="E82" s="85">
        <f>IF(E67="A",1,0)</f>
        <v>0</v>
      </c>
      <c r="F82" s="56"/>
      <c r="G82" s="85">
        <f>IF(G67="A",1,0)</f>
        <v>0</v>
      </c>
      <c r="H82" s="56"/>
      <c r="I82" s="85">
        <f>IF(I67="A",1,0)</f>
        <v>0</v>
      </c>
      <c r="J82" s="56"/>
      <c r="K82" s="85">
        <f>IF(K67="A",1,0)</f>
        <v>0</v>
      </c>
      <c r="L82" s="56"/>
      <c r="M82" s="58"/>
    </row>
    <row r="83" spans="2:13" s="45" customFormat="1" ht="10.199999999999999" hidden="1" x14ac:dyDescent="0.2">
      <c r="C83" s="85">
        <f t="shared" ref="C83:C87" si="10">IF(C68="A",1,0)</f>
        <v>0</v>
      </c>
      <c r="D83" s="85"/>
      <c r="E83" s="85">
        <f t="shared" ref="E83:E87" si="11">IF(E68="A",1,0)</f>
        <v>0</v>
      </c>
      <c r="F83" s="85"/>
      <c r="G83" s="85">
        <f t="shared" ref="G83:G87" si="12">IF(G68="A",1,0)</f>
        <v>0</v>
      </c>
      <c r="H83" s="85"/>
      <c r="I83" s="85">
        <f t="shared" ref="I83:I87" si="13">IF(I68="A",1,0)</f>
        <v>0</v>
      </c>
      <c r="J83" s="85"/>
      <c r="K83" s="85">
        <f>IF(K68="A",1,0)</f>
        <v>0</v>
      </c>
      <c r="L83" s="56"/>
      <c r="M83" s="58"/>
    </row>
    <row r="84" spans="2:13" s="45" customFormat="1" ht="10.199999999999999" hidden="1" x14ac:dyDescent="0.2">
      <c r="C84" s="85">
        <f t="shared" si="10"/>
        <v>0</v>
      </c>
      <c r="D84" s="56"/>
      <c r="E84" s="85">
        <f t="shared" si="11"/>
        <v>0</v>
      </c>
      <c r="F84" s="56"/>
      <c r="G84" s="85">
        <f t="shared" si="12"/>
        <v>0</v>
      </c>
      <c r="H84" s="56"/>
      <c r="I84" s="85">
        <f t="shared" si="13"/>
        <v>0</v>
      </c>
      <c r="J84" s="56"/>
      <c r="K84" s="85">
        <f t="shared" ref="K84:K87" si="14">IF(K69="A",1,0)</f>
        <v>0</v>
      </c>
      <c r="L84" s="56"/>
      <c r="M84" s="58"/>
    </row>
    <row r="85" spans="2:13" s="45" customFormat="1" ht="10.199999999999999" hidden="1" x14ac:dyDescent="0.2">
      <c r="C85" s="85">
        <f t="shared" si="10"/>
        <v>0</v>
      </c>
      <c r="D85" s="85"/>
      <c r="E85" s="85">
        <f t="shared" si="11"/>
        <v>0</v>
      </c>
      <c r="F85" s="85"/>
      <c r="G85" s="85">
        <f t="shared" si="12"/>
        <v>0</v>
      </c>
      <c r="H85" s="85"/>
      <c r="I85" s="85">
        <f t="shared" si="13"/>
        <v>0</v>
      </c>
      <c r="J85" s="85"/>
      <c r="K85" s="85">
        <f t="shared" si="14"/>
        <v>0</v>
      </c>
      <c r="L85" s="56"/>
      <c r="M85" s="58"/>
    </row>
    <row r="86" spans="2:13" s="45" customFormat="1" ht="10.199999999999999" hidden="1" x14ac:dyDescent="0.2">
      <c r="C86" s="85">
        <f t="shared" si="10"/>
        <v>0</v>
      </c>
      <c r="D86" s="56"/>
      <c r="E86" s="85">
        <f t="shared" si="11"/>
        <v>0</v>
      </c>
      <c r="F86" s="56"/>
      <c r="G86" s="85">
        <f t="shared" si="12"/>
        <v>0</v>
      </c>
      <c r="H86" s="56"/>
      <c r="I86" s="85">
        <f t="shared" si="13"/>
        <v>0</v>
      </c>
      <c r="J86" s="56"/>
      <c r="K86" s="85">
        <f t="shared" si="14"/>
        <v>0</v>
      </c>
      <c r="L86" s="56"/>
      <c r="M86" s="58"/>
    </row>
    <row r="87" spans="2:13" s="45" customFormat="1" ht="10.199999999999999" hidden="1" x14ac:dyDescent="0.2">
      <c r="C87" s="85">
        <f t="shared" si="10"/>
        <v>0</v>
      </c>
      <c r="D87" s="85"/>
      <c r="E87" s="85">
        <f t="shared" si="11"/>
        <v>0</v>
      </c>
      <c r="F87" s="85"/>
      <c r="G87" s="85">
        <f t="shared" si="12"/>
        <v>0</v>
      </c>
      <c r="H87" s="85"/>
      <c r="I87" s="85">
        <f t="shared" si="13"/>
        <v>0</v>
      </c>
      <c r="J87" s="85"/>
      <c r="K87" s="85">
        <f t="shared" si="14"/>
        <v>0</v>
      </c>
      <c r="L87" s="56"/>
      <c r="M87" s="58"/>
    </row>
    <row r="88" spans="2:13" s="45" customFormat="1" ht="10.199999999999999" hidden="1" x14ac:dyDescent="0.2">
      <c r="B88" s="55"/>
      <c r="C88" s="59">
        <f>SUM(C82:C87)</f>
        <v>0</v>
      </c>
      <c r="D88" s="59"/>
      <c r="E88" s="59">
        <f t="shared" ref="E88:K88" si="15">SUM(E82:E87)</f>
        <v>0</v>
      </c>
      <c r="F88" s="59"/>
      <c r="G88" s="59">
        <f t="shared" si="15"/>
        <v>0</v>
      </c>
      <c r="H88" s="59"/>
      <c r="I88" s="59">
        <f t="shared" si="15"/>
        <v>0</v>
      </c>
      <c r="J88" s="59"/>
      <c r="K88" s="59">
        <f t="shared" si="15"/>
        <v>0</v>
      </c>
      <c r="L88" s="50"/>
      <c r="M88" s="60">
        <f>SUM(C88:K88)</f>
        <v>0</v>
      </c>
    </row>
    <row r="89" spans="2:13" s="45" customFormat="1" ht="10.199999999999999" hidden="1" x14ac:dyDescent="0.2"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2"/>
    </row>
    <row r="90" spans="2:13" s="45" customFormat="1" ht="10.199999999999999" hidden="1" x14ac:dyDescent="0.2">
      <c r="B90" s="45" t="s">
        <v>8</v>
      </c>
      <c r="C90" s="85">
        <f>IF(C67="b",1,0)</f>
        <v>0</v>
      </c>
      <c r="D90" s="56"/>
      <c r="E90" s="85">
        <f>IF(E67="b",1,0)</f>
        <v>0</v>
      </c>
      <c r="F90" s="56"/>
      <c r="G90" s="85">
        <f>IF(G67="b",1,0)</f>
        <v>0</v>
      </c>
      <c r="H90" s="56"/>
      <c r="I90" s="85">
        <f>IF(I67="b",1,0)</f>
        <v>0</v>
      </c>
      <c r="J90" s="56"/>
      <c r="K90" s="85">
        <f>IF(K67="b",1,0)</f>
        <v>0</v>
      </c>
      <c r="L90" s="56"/>
      <c r="M90" s="58"/>
    </row>
    <row r="91" spans="2:13" s="45" customFormat="1" ht="10.199999999999999" hidden="1" x14ac:dyDescent="0.2">
      <c r="C91" s="85">
        <f t="shared" ref="C91:C95" si="16">IF(C68="b",1,0)</f>
        <v>0</v>
      </c>
      <c r="D91" s="85"/>
      <c r="E91" s="85">
        <f t="shared" ref="E91:E95" si="17">IF(E68="b",1,0)</f>
        <v>0</v>
      </c>
      <c r="F91" s="85"/>
      <c r="G91" s="85">
        <f t="shared" ref="G91:G95" si="18">IF(G68="b",1,0)</f>
        <v>0</v>
      </c>
      <c r="H91" s="85"/>
      <c r="I91" s="85">
        <f t="shared" ref="I91:I95" si="19">IF(I68="b",1,0)</f>
        <v>0</v>
      </c>
      <c r="J91" s="85"/>
      <c r="K91" s="85">
        <f t="shared" ref="K91:K95" si="20">IF(K68="b",1,0)</f>
        <v>0</v>
      </c>
      <c r="L91" s="56"/>
      <c r="M91" s="58"/>
    </row>
    <row r="92" spans="2:13" s="45" customFormat="1" ht="10.199999999999999" hidden="1" x14ac:dyDescent="0.2">
      <c r="C92" s="85">
        <f t="shared" si="16"/>
        <v>0</v>
      </c>
      <c r="D92" s="56"/>
      <c r="E92" s="85">
        <f t="shared" si="17"/>
        <v>0</v>
      </c>
      <c r="F92" s="56"/>
      <c r="G92" s="85">
        <f t="shared" si="18"/>
        <v>0</v>
      </c>
      <c r="H92" s="56"/>
      <c r="I92" s="85">
        <f t="shared" si="19"/>
        <v>0</v>
      </c>
      <c r="J92" s="56"/>
      <c r="K92" s="85">
        <f t="shared" si="20"/>
        <v>0</v>
      </c>
      <c r="L92" s="56"/>
      <c r="M92" s="58"/>
    </row>
    <row r="93" spans="2:13" s="45" customFormat="1" ht="10.199999999999999" hidden="1" x14ac:dyDescent="0.2">
      <c r="C93" s="85">
        <f t="shared" si="16"/>
        <v>0</v>
      </c>
      <c r="D93" s="56"/>
      <c r="E93" s="85">
        <f t="shared" si="17"/>
        <v>0</v>
      </c>
      <c r="F93" s="56"/>
      <c r="G93" s="85">
        <f t="shared" si="18"/>
        <v>0</v>
      </c>
      <c r="H93" s="56"/>
      <c r="I93" s="85">
        <f t="shared" si="19"/>
        <v>0</v>
      </c>
      <c r="J93" s="56"/>
      <c r="K93" s="85">
        <f t="shared" si="20"/>
        <v>0</v>
      </c>
      <c r="L93" s="56"/>
      <c r="M93" s="58"/>
    </row>
    <row r="94" spans="2:13" s="45" customFormat="1" ht="10.199999999999999" hidden="1" x14ac:dyDescent="0.2">
      <c r="C94" s="85">
        <f t="shared" si="16"/>
        <v>0</v>
      </c>
      <c r="D94" s="56"/>
      <c r="E94" s="85">
        <f t="shared" si="17"/>
        <v>0</v>
      </c>
      <c r="F94" s="56"/>
      <c r="G94" s="85">
        <f t="shared" si="18"/>
        <v>0</v>
      </c>
      <c r="H94" s="56"/>
      <c r="I94" s="85">
        <f t="shared" si="19"/>
        <v>0</v>
      </c>
      <c r="J94" s="56"/>
      <c r="K94" s="85">
        <f t="shared" si="20"/>
        <v>0</v>
      </c>
      <c r="L94" s="56"/>
      <c r="M94" s="58"/>
    </row>
    <row r="95" spans="2:13" s="45" customFormat="1" ht="10.199999999999999" hidden="1" x14ac:dyDescent="0.2">
      <c r="C95" s="85">
        <f t="shared" si="16"/>
        <v>0</v>
      </c>
      <c r="D95" s="56"/>
      <c r="E95" s="85">
        <f t="shared" si="17"/>
        <v>0</v>
      </c>
      <c r="F95" s="56"/>
      <c r="G95" s="85">
        <f t="shared" si="18"/>
        <v>0</v>
      </c>
      <c r="H95" s="56"/>
      <c r="I95" s="85">
        <f t="shared" si="19"/>
        <v>0</v>
      </c>
      <c r="J95" s="56"/>
      <c r="K95" s="85">
        <f t="shared" si="20"/>
        <v>0</v>
      </c>
      <c r="L95" s="56"/>
      <c r="M95" s="58"/>
    </row>
    <row r="96" spans="2:13" s="45" customFormat="1" ht="10.199999999999999" hidden="1" x14ac:dyDescent="0.2">
      <c r="C96" s="59">
        <f>SUM(C90:C95)</f>
        <v>0</v>
      </c>
      <c r="D96" s="59"/>
      <c r="E96" s="59">
        <f t="shared" ref="E96:K96" si="21">SUM(E90:E95)</f>
        <v>0</v>
      </c>
      <c r="F96" s="59"/>
      <c r="G96" s="59">
        <f t="shared" si="21"/>
        <v>0</v>
      </c>
      <c r="H96" s="59"/>
      <c r="I96" s="59">
        <f t="shared" si="21"/>
        <v>0</v>
      </c>
      <c r="J96" s="59"/>
      <c r="K96" s="59">
        <f t="shared" si="21"/>
        <v>0</v>
      </c>
      <c r="L96" s="50"/>
      <c r="M96" s="60">
        <f>SUM(C96:K96)</f>
        <v>0</v>
      </c>
    </row>
    <row r="97" spans="2:13" s="45" customFormat="1" ht="10.199999999999999" hidden="1" x14ac:dyDescent="0.2"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2"/>
    </row>
    <row r="98" spans="2:13" s="45" customFormat="1" ht="10.199999999999999" hidden="1" x14ac:dyDescent="0.2">
      <c r="B98" s="55" t="s">
        <v>20</v>
      </c>
      <c r="C98" s="85">
        <f>IF(C67="xalle",1,IF(C67="x alle",1,0))</f>
        <v>0</v>
      </c>
      <c r="D98" s="85"/>
      <c r="E98" s="85">
        <f>IF(E67="xalle",1,IF(E67="x alle",1,0))</f>
        <v>0</v>
      </c>
      <c r="F98" s="85"/>
      <c r="G98" s="85">
        <f>IF(G67="xalle",1,IF(G67="x alle",1,0))</f>
        <v>0</v>
      </c>
      <c r="H98" s="85"/>
      <c r="I98" s="85">
        <f>IF(I67="xalle",1,IF(I67="x alle",1,0))</f>
        <v>0</v>
      </c>
      <c r="J98" s="85"/>
      <c r="K98" s="85">
        <f>IF(K67="xalle",1,IF(K67="x alle",1,0))</f>
        <v>0</v>
      </c>
      <c r="L98" s="56"/>
      <c r="M98" s="58"/>
    </row>
    <row r="99" spans="2:13" s="45" customFormat="1" ht="10.199999999999999" hidden="1" x14ac:dyDescent="0.2">
      <c r="B99" s="55"/>
      <c r="C99" s="85">
        <f t="shared" ref="C99:C103" si="22">IF(C68="xalle",1,IF(C68="x alle",1,0))</f>
        <v>0</v>
      </c>
      <c r="D99" s="56"/>
      <c r="E99" s="85">
        <f t="shared" ref="E99:E103" si="23">IF(E68="xalle",1,IF(E68="x alle",1,0))</f>
        <v>0</v>
      </c>
      <c r="F99" s="56"/>
      <c r="G99" s="85">
        <f t="shared" ref="G99:G103" si="24">IF(G68="xalle",1,IF(G68="x alle",1,0))</f>
        <v>0</v>
      </c>
      <c r="H99" s="56"/>
      <c r="I99" s="85">
        <f t="shared" ref="I99:I103" si="25">IF(I68="xalle",1,IF(I68="x alle",1,0))</f>
        <v>0</v>
      </c>
      <c r="J99" s="56"/>
      <c r="K99" s="85">
        <f t="shared" ref="K99:K103" si="26">IF(K68="xalle",1,IF(K68="x alle",1,0))</f>
        <v>0</v>
      </c>
      <c r="L99" s="56"/>
      <c r="M99" s="58"/>
    </row>
    <row r="100" spans="2:13" s="45" customFormat="1" ht="10.199999999999999" hidden="1" x14ac:dyDescent="0.2">
      <c r="B100" s="55"/>
      <c r="C100" s="85">
        <f t="shared" si="22"/>
        <v>0</v>
      </c>
      <c r="D100" s="56"/>
      <c r="E100" s="85">
        <f t="shared" si="23"/>
        <v>0</v>
      </c>
      <c r="F100" s="56"/>
      <c r="G100" s="85">
        <f t="shared" si="24"/>
        <v>0</v>
      </c>
      <c r="H100" s="56"/>
      <c r="I100" s="85">
        <f t="shared" si="25"/>
        <v>0</v>
      </c>
      <c r="J100" s="56"/>
      <c r="K100" s="85">
        <f t="shared" si="26"/>
        <v>0</v>
      </c>
      <c r="L100" s="56"/>
      <c r="M100" s="58"/>
    </row>
    <row r="101" spans="2:13" s="45" customFormat="1" ht="10.199999999999999" hidden="1" x14ac:dyDescent="0.2">
      <c r="B101" s="55"/>
      <c r="C101" s="85">
        <f t="shared" si="22"/>
        <v>0</v>
      </c>
      <c r="D101" s="56"/>
      <c r="E101" s="85">
        <f t="shared" si="23"/>
        <v>0</v>
      </c>
      <c r="F101" s="56"/>
      <c r="G101" s="85">
        <f t="shared" si="24"/>
        <v>0</v>
      </c>
      <c r="H101" s="56"/>
      <c r="I101" s="85">
        <f t="shared" si="25"/>
        <v>0</v>
      </c>
      <c r="J101" s="56"/>
      <c r="K101" s="85">
        <f t="shared" si="26"/>
        <v>0</v>
      </c>
      <c r="L101" s="56"/>
      <c r="M101" s="58"/>
    </row>
    <row r="102" spans="2:13" s="45" customFormat="1" ht="10.199999999999999" hidden="1" x14ac:dyDescent="0.2">
      <c r="B102" s="55"/>
      <c r="C102" s="85">
        <f t="shared" si="22"/>
        <v>0</v>
      </c>
      <c r="D102" s="56"/>
      <c r="E102" s="85">
        <f t="shared" si="23"/>
        <v>0</v>
      </c>
      <c r="F102" s="56"/>
      <c r="G102" s="85">
        <f t="shared" si="24"/>
        <v>0</v>
      </c>
      <c r="H102" s="56"/>
      <c r="I102" s="85">
        <f t="shared" si="25"/>
        <v>0</v>
      </c>
      <c r="J102" s="56"/>
      <c r="K102" s="85">
        <f t="shared" si="26"/>
        <v>0</v>
      </c>
      <c r="L102" s="56"/>
      <c r="M102" s="58"/>
    </row>
    <row r="103" spans="2:13" s="45" customFormat="1" ht="10.199999999999999" hidden="1" x14ac:dyDescent="0.2">
      <c r="B103" s="55"/>
      <c r="C103" s="85">
        <f t="shared" si="22"/>
        <v>0</v>
      </c>
      <c r="D103" s="56"/>
      <c r="E103" s="85">
        <f t="shared" si="23"/>
        <v>0</v>
      </c>
      <c r="F103" s="56"/>
      <c r="G103" s="85">
        <f t="shared" si="24"/>
        <v>0</v>
      </c>
      <c r="H103" s="56"/>
      <c r="I103" s="85">
        <f t="shared" si="25"/>
        <v>0</v>
      </c>
      <c r="J103" s="56"/>
      <c r="K103" s="85">
        <f t="shared" si="26"/>
        <v>0</v>
      </c>
      <c r="L103" s="56"/>
      <c r="M103" s="58"/>
    </row>
    <row r="104" spans="2:13" s="45" customFormat="1" ht="10.199999999999999" hidden="1" x14ac:dyDescent="0.2">
      <c r="B104" s="55"/>
      <c r="C104" s="59">
        <f>SUM(C98:C103)</f>
        <v>0</v>
      </c>
      <c r="D104" s="59"/>
      <c r="E104" s="59">
        <f t="shared" ref="E104:K104" si="27">SUM(E98:E103)</f>
        <v>0</v>
      </c>
      <c r="F104" s="59"/>
      <c r="G104" s="59">
        <f t="shared" si="27"/>
        <v>0</v>
      </c>
      <c r="H104" s="59"/>
      <c r="I104" s="59">
        <f t="shared" si="27"/>
        <v>0</v>
      </c>
      <c r="J104" s="59"/>
      <c r="K104" s="59">
        <f t="shared" si="27"/>
        <v>0</v>
      </c>
      <c r="L104" s="50"/>
      <c r="M104" s="60">
        <f>SUM(C104:K104)</f>
        <v>0</v>
      </c>
    </row>
    <row r="105" spans="2:13" s="45" customFormat="1" ht="10.199999999999999" hidden="1" x14ac:dyDescent="0.2"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2"/>
    </row>
    <row r="106" spans="2:13" s="45" customFormat="1" ht="10.199999999999999" hidden="1" x14ac:dyDescent="0.2">
      <c r="B106" s="45" t="s">
        <v>21</v>
      </c>
      <c r="C106" s="85">
        <f>IF(C67="xa",1,IF(C67="x a",1,0))</f>
        <v>0</v>
      </c>
      <c r="D106" s="85"/>
      <c r="E106" s="85">
        <f>IF(E67="xa",1,IF(E67="x a",1,0))</f>
        <v>0</v>
      </c>
      <c r="F106" s="85"/>
      <c r="G106" s="85">
        <f>IF(G67="xa",1,IF(G67="x a",1,0))</f>
        <v>0</v>
      </c>
      <c r="H106" s="85"/>
      <c r="I106" s="85">
        <f>IF(I67="xa",1,IF(I67="x a",1,0))</f>
        <v>0</v>
      </c>
      <c r="J106" s="85"/>
      <c r="K106" s="85">
        <f>IF(K67="xa",1,IF(K67="x a",1,0))</f>
        <v>0</v>
      </c>
      <c r="L106" s="56"/>
      <c r="M106" s="58"/>
    </row>
    <row r="107" spans="2:13" s="45" customFormat="1" ht="10.199999999999999" hidden="1" x14ac:dyDescent="0.2">
      <c r="C107" s="85">
        <f t="shared" ref="C107:C111" si="28">IF(C68="xa",1,IF(C68="x a",1,0))</f>
        <v>0</v>
      </c>
      <c r="D107" s="56"/>
      <c r="E107" s="85">
        <f t="shared" ref="E107:E111" si="29">IF(E68="xa",1,IF(E68="x a",1,0))</f>
        <v>0</v>
      </c>
      <c r="F107" s="56"/>
      <c r="G107" s="85">
        <f t="shared" ref="G107:G111" si="30">IF(G68="xa",1,IF(G68="x a",1,0))</f>
        <v>0</v>
      </c>
      <c r="H107" s="56"/>
      <c r="I107" s="85">
        <f t="shared" ref="I107:I111" si="31">IF(I68="xa",1,IF(I68="x a",1,0))</f>
        <v>0</v>
      </c>
      <c r="J107" s="56"/>
      <c r="K107" s="85">
        <f t="shared" ref="K107:K111" si="32">IF(K68="xa",1,IF(K68="x a",1,0))</f>
        <v>0</v>
      </c>
      <c r="L107" s="56"/>
      <c r="M107" s="58"/>
    </row>
    <row r="108" spans="2:13" s="45" customFormat="1" ht="10.199999999999999" hidden="1" x14ac:dyDescent="0.2">
      <c r="C108" s="85">
        <f t="shared" si="28"/>
        <v>0</v>
      </c>
      <c r="D108" s="56"/>
      <c r="E108" s="85">
        <f t="shared" si="29"/>
        <v>0</v>
      </c>
      <c r="F108" s="56"/>
      <c r="G108" s="85">
        <f t="shared" si="30"/>
        <v>0</v>
      </c>
      <c r="H108" s="56"/>
      <c r="I108" s="85">
        <f t="shared" si="31"/>
        <v>0</v>
      </c>
      <c r="J108" s="56"/>
      <c r="K108" s="85">
        <f t="shared" si="32"/>
        <v>0</v>
      </c>
      <c r="L108" s="56"/>
      <c r="M108" s="58"/>
    </row>
    <row r="109" spans="2:13" s="45" customFormat="1" ht="10.199999999999999" hidden="1" x14ac:dyDescent="0.2">
      <c r="C109" s="85">
        <f t="shared" si="28"/>
        <v>0</v>
      </c>
      <c r="D109" s="56"/>
      <c r="E109" s="85">
        <f t="shared" si="29"/>
        <v>0</v>
      </c>
      <c r="F109" s="56"/>
      <c r="G109" s="85">
        <f t="shared" si="30"/>
        <v>0</v>
      </c>
      <c r="H109" s="56"/>
      <c r="I109" s="85">
        <f t="shared" si="31"/>
        <v>0</v>
      </c>
      <c r="J109" s="56"/>
      <c r="K109" s="85">
        <f t="shared" si="32"/>
        <v>0</v>
      </c>
      <c r="L109" s="56"/>
      <c r="M109" s="58"/>
    </row>
    <row r="110" spans="2:13" s="45" customFormat="1" ht="10.199999999999999" hidden="1" x14ac:dyDescent="0.2">
      <c r="C110" s="85">
        <f t="shared" si="28"/>
        <v>0</v>
      </c>
      <c r="D110" s="56"/>
      <c r="E110" s="85">
        <f t="shared" si="29"/>
        <v>0</v>
      </c>
      <c r="F110" s="56"/>
      <c r="G110" s="85">
        <f t="shared" si="30"/>
        <v>0</v>
      </c>
      <c r="H110" s="56"/>
      <c r="I110" s="85">
        <f t="shared" si="31"/>
        <v>0</v>
      </c>
      <c r="J110" s="56"/>
      <c r="K110" s="85">
        <f t="shared" si="32"/>
        <v>0</v>
      </c>
      <c r="L110" s="56"/>
      <c r="M110" s="58"/>
    </row>
    <row r="111" spans="2:13" s="45" customFormat="1" ht="10.199999999999999" hidden="1" x14ac:dyDescent="0.2">
      <c r="C111" s="85">
        <f t="shared" si="28"/>
        <v>0</v>
      </c>
      <c r="D111" s="56"/>
      <c r="E111" s="85">
        <f t="shared" si="29"/>
        <v>0</v>
      </c>
      <c r="F111" s="56"/>
      <c r="G111" s="85">
        <f t="shared" si="30"/>
        <v>0</v>
      </c>
      <c r="H111" s="56"/>
      <c r="I111" s="85">
        <f t="shared" si="31"/>
        <v>0</v>
      </c>
      <c r="J111" s="56"/>
      <c r="K111" s="85">
        <f t="shared" si="32"/>
        <v>0</v>
      </c>
      <c r="L111" s="56"/>
      <c r="M111" s="58"/>
    </row>
    <row r="112" spans="2:13" s="45" customFormat="1" ht="10.199999999999999" hidden="1" x14ac:dyDescent="0.2">
      <c r="B112" s="55"/>
      <c r="C112" s="59">
        <f>SUM(C106:C111)</f>
        <v>0</v>
      </c>
      <c r="D112" s="59"/>
      <c r="E112" s="59">
        <f t="shared" ref="E112:K112" si="33">SUM(E106:E111)</f>
        <v>0</v>
      </c>
      <c r="F112" s="59"/>
      <c r="G112" s="59">
        <f t="shared" si="33"/>
        <v>0</v>
      </c>
      <c r="H112" s="59"/>
      <c r="I112" s="59">
        <f t="shared" si="33"/>
        <v>0</v>
      </c>
      <c r="J112" s="59"/>
      <c r="K112" s="59">
        <f t="shared" si="33"/>
        <v>0</v>
      </c>
      <c r="L112" s="50"/>
      <c r="M112" s="60">
        <f>SUM(C112:K112)</f>
        <v>0</v>
      </c>
    </row>
    <row r="113" spans="1:13" s="45" customFormat="1" ht="10.199999999999999" hidden="1" x14ac:dyDescent="0.2"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2"/>
    </row>
    <row r="114" spans="1:13" s="45" customFormat="1" ht="10.199999999999999" hidden="1" x14ac:dyDescent="0.2">
      <c r="B114" s="45" t="s">
        <v>22</v>
      </c>
      <c r="C114" s="85">
        <f>IF(C67="xb",1,IF(C67="x b",1,0))</f>
        <v>0</v>
      </c>
      <c r="D114" s="85"/>
      <c r="E114" s="85">
        <f>IF(E67="xb",1,IF(E67="x b",1,0))</f>
        <v>0</v>
      </c>
      <c r="F114" s="85"/>
      <c r="G114" s="85">
        <f>IF(G67="xb",1,IF(G67="x b",1,0))</f>
        <v>0</v>
      </c>
      <c r="H114" s="85"/>
      <c r="I114" s="85">
        <f>IF(I67="xb",1,IF(I67="x b",1,0))</f>
        <v>0</v>
      </c>
      <c r="J114" s="85"/>
      <c r="K114" s="85">
        <f>IF(K67="xb",1,IF(K67="x b",1,0))</f>
        <v>0</v>
      </c>
      <c r="L114" s="56"/>
      <c r="M114" s="58"/>
    </row>
    <row r="115" spans="1:13" s="45" customFormat="1" ht="10.199999999999999" hidden="1" x14ac:dyDescent="0.2">
      <c r="C115" s="85">
        <f t="shared" ref="C115:C119" si="34">IF(C68="xb",1,IF(C68="x b",1,0))</f>
        <v>0</v>
      </c>
      <c r="D115" s="56"/>
      <c r="E115" s="85">
        <f t="shared" ref="E115:E119" si="35">IF(E68="xb",1,IF(E68="x b",1,0))</f>
        <v>0</v>
      </c>
      <c r="F115" s="56"/>
      <c r="G115" s="85">
        <f t="shared" ref="G115:G119" si="36">IF(G68="xb",1,IF(G68="x b",1,0))</f>
        <v>0</v>
      </c>
      <c r="H115" s="56"/>
      <c r="I115" s="85">
        <f t="shared" ref="I115:I119" si="37">IF(I68="xb",1,IF(I68="x b",1,0))</f>
        <v>0</v>
      </c>
      <c r="J115" s="56"/>
      <c r="K115" s="85">
        <f t="shared" ref="K115:K119" si="38">IF(K68="xb",1,IF(K68="x b",1,0))</f>
        <v>0</v>
      </c>
      <c r="L115" s="56"/>
      <c r="M115" s="58"/>
    </row>
    <row r="116" spans="1:13" s="45" customFormat="1" ht="10.199999999999999" hidden="1" x14ac:dyDescent="0.2">
      <c r="C116" s="85">
        <f t="shared" si="34"/>
        <v>0</v>
      </c>
      <c r="D116" s="56"/>
      <c r="E116" s="85">
        <f t="shared" si="35"/>
        <v>0</v>
      </c>
      <c r="F116" s="56"/>
      <c r="G116" s="85">
        <f t="shared" si="36"/>
        <v>0</v>
      </c>
      <c r="H116" s="56"/>
      <c r="I116" s="85">
        <f t="shared" si="37"/>
        <v>0</v>
      </c>
      <c r="J116" s="56"/>
      <c r="K116" s="85">
        <f t="shared" si="38"/>
        <v>0</v>
      </c>
      <c r="L116" s="56"/>
      <c r="M116" s="58"/>
    </row>
    <row r="117" spans="1:13" s="45" customFormat="1" ht="10.199999999999999" hidden="1" x14ac:dyDescent="0.2">
      <c r="C117" s="85">
        <f t="shared" si="34"/>
        <v>0</v>
      </c>
      <c r="D117" s="56"/>
      <c r="E117" s="85">
        <f t="shared" si="35"/>
        <v>0</v>
      </c>
      <c r="F117" s="56"/>
      <c r="G117" s="85">
        <f t="shared" si="36"/>
        <v>0</v>
      </c>
      <c r="H117" s="56"/>
      <c r="I117" s="85">
        <f t="shared" si="37"/>
        <v>0</v>
      </c>
      <c r="J117" s="56"/>
      <c r="K117" s="85">
        <f t="shared" si="38"/>
        <v>0</v>
      </c>
      <c r="L117" s="56"/>
      <c r="M117" s="58"/>
    </row>
    <row r="118" spans="1:13" s="45" customFormat="1" ht="10.199999999999999" hidden="1" x14ac:dyDescent="0.2">
      <c r="C118" s="85">
        <f t="shared" si="34"/>
        <v>0</v>
      </c>
      <c r="D118" s="56"/>
      <c r="E118" s="85">
        <f t="shared" si="35"/>
        <v>0</v>
      </c>
      <c r="F118" s="56"/>
      <c r="G118" s="85">
        <f t="shared" si="36"/>
        <v>0</v>
      </c>
      <c r="H118" s="56"/>
      <c r="I118" s="85">
        <f t="shared" si="37"/>
        <v>0</v>
      </c>
      <c r="J118" s="56"/>
      <c r="K118" s="85">
        <f t="shared" si="38"/>
        <v>0</v>
      </c>
      <c r="L118" s="56"/>
      <c r="M118" s="58"/>
    </row>
    <row r="119" spans="1:13" s="45" customFormat="1" ht="10.199999999999999" hidden="1" x14ac:dyDescent="0.2">
      <c r="C119" s="85">
        <f t="shared" si="34"/>
        <v>0</v>
      </c>
      <c r="D119" s="56"/>
      <c r="E119" s="85">
        <f t="shared" si="35"/>
        <v>0</v>
      </c>
      <c r="F119" s="56"/>
      <c r="G119" s="85">
        <f t="shared" si="36"/>
        <v>0</v>
      </c>
      <c r="H119" s="56"/>
      <c r="I119" s="85">
        <f t="shared" si="37"/>
        <v>0</v>
      </c>
      <c r="J119" s="56"/>
      <c r="K119" s="85">
        <f t="shared" si="38"/>
        <v>0</v>
      </c>
      <c r="L119" s="56"/>
      <c r="M119" s="58"/>
    </row>
    <row r="120" spans="1:13" s="45" customFormat="1" ht="10.199999999999999" hidden="1" x14ac:dyDescent="0.2">
      <c r="C120" s="59">
        <f>SUM(C114:C119)</f>
        <v>0</v>
      </c>
      <c r="D120" s="59"/>
      <c r="E120" s="59">
        <f t="shared" ref="E120:K120" si="39">SUM(E114:E119)</f>
        <v>0</v>
      </c>
      <c r="F120" s="59"/>
      <c r="G120" s="59">
        <f t="shared" si="39"/>
        <v>0</v>
      </c>
      <c r="H120" s="59"/>
      <c r="I120" s="59">
        <f t="shared" si="39"/>
        <v>0</v>
      </c>
      <c r="J120" s="59"/>
      <c r="K120" s="59">
        <f t="shared" si="39"/>
        <v>0</v>
      </c>
      <c r="L120" s="50"/>
      <c r="M120" s="60">
        <f>SUM(C120:K120)</f>
        <v>0</v>
      </c>
    </row>
    <row r="121" spans="1:13" s="45" customFormat="1" ht="10.199999999999999" hidden="1" x14ac:dyDescent="0.2">
      <c r="C121" s="54"/>
      <c r="D121" s="54"/>
      <c r="E121" s="54"/>
      <c r="F121" s="54"/>
      <c r="G121" s="54"/>
      <c r="H121" s="54"/>
      <c r="I121" s="54"/>
      <c r="J121" s="54"/>
      <c r="K121" s="54"/>
      <c r="L121" s="54"/>
    </row>
    <row r="122" spans="1:13" hidden="1" x14ac:dyDescent="0.25"/>
    <row r="123" spans="1:13" x14ac:dyDescent="0.25">
      <c r="A123" s="99" t="s">
        <v>77</v>
      </c>
      <c r="M123" s="96" t="s">
        <v>68</v>
      </c>
    </row>
  </sheetData>
  <sheetProtection algorithmName="SHA-512" hashValue="Uaq2hTNXUj1o0ChlX4nUrY3ysqKKO0OFK7ao+JErdR6el1YqTd/JwuczQ4j6M8XBEJtahd+4Stt/piNFIx6XHg==" saltValue="8/sZJwID4MN/YA6QzN8c3A==" spinCount="100000" sheet="1" selectLockedCells="1"/>
  <mergeCells count="128">
    <mergeCell ref="K22:L22"/>
    <mergeCell ref="G22:H22"/>
    <mergeCell ref="G23:H23"/>
    <mergeCell ref="C15:D15"/>
    <mergeCell ref="C16:D16"/>
    <mergeCell ref="E15:F15"/>
    <mergeCell ref="G15:H15"/>
    <mergeCell ref="I15:J15"/>
    <mergeCell ref="K15:L15"/>
    <mergeCell ref="E16:F16"/>
    <mergeCell ref="G16:H16"/>
    <mergeCell ref="I16:J16"/>
    <mergeCell ref="K16:L16"/>
    <mergeCell ref="C40:D40"/>
    <mergeCell ref="E40:F40"/>
    <mergeCell ref="D27:K27"/>
    <mergeCell ref="G29:H29"/>
    <mergeCell ref="C20:D20"/>
    <mergeCell ref="E20:F20"/>
    <mergeCell ref="G40:H40"/>
    <mergeCell ref="C30:D30"/>
    <mergeCell ref="C31:D31"/>
    <mergeCell ref="C29:D29"/>
    <mergeCell ref="E29:F29"/>
    <mergeCell ref="E33:F33"/>
    <mergeCell ref="G33:H33"/>
    <mergeCell ref="C35:D35"/>
    <mergeCell ref="C33:D33"/>
    <mergeCell ref="C24:D24"/>
    <mergeCell ref="E30:F30"/>
    <mergeCell ref="I20:J20"/>
    <mergeCell ref="I40:J40"/>
    <mergeCell ref="K40:L40"/>
    <mergeCell ref="I29:J29"/>
    <mergeCell ref="G21:H21"/>
    <mergeCell ref="C22:D23"/>
    <mergeCell ref="C21:D21"/>
    <mergeCell ref="E35:F35"/>
    <mergeCell ref="G35:H35"/>
    <mergeCell ref="I35:J35"/>
    <mergeCell ref="E42:F42"/>
    <mergeCell ref="K17:L17"/>
    <mergeCell ref="I17:J17"/>
    <mergeCell ref="G17:H17"/>
    <mergeCell ref="G52:L52"/>
    <mergeCell ref="E51:F51"/>
    <mergeCell ref="G51:L51"/>
    <mergeCell ref="E24:F24"/>
    <mergeCell ref="G24:H24"/>
    <mergeCell ref="K29:L29"/>
    <mergeCell ref="K49:L49"/>
    <mergeCell ref="E46:F46"/>
    <mergeCell ref="E19:F19"/>
    <mergeCell ref="G19:H19"/>
    <mergeCell ref="I19:J19"/>
    <mergeCell ref="K19:L19"/>
    <mergeCell ref="E21:F21"/>
    <mergeCell ref="E22:F23"/>
    <mergeCell ref="I21:J21"/>
    <mergeCell ref="I22:J22"/>
    <mergeCell ref="K21:L21"/>
    <mergeCell ref="C54:M54"/>
    <mergeCell ref="C66:D66"/>
    <mergeCell ref="E66:F66"/>
    <mergeCell ref="G66:H66"/>
    <mergeCell ref="I66:J66"/>
    <mergeCell ref="C41:D41"/>
    <mergeCell ref="E41:F41"/>
    <mergeCell ref="G41:H41"/>
    <mergeCell ref="C18:D18"/>
    <mergeCell ref="C19:D19"/>
    <mergeCell ref="E18:F18"/>
    <mergeCell ref="G18:H18"/>
    <mergeCell ref="I18:J18"/>
    <mergeCell ref="K18:L18"/>
    <mergeCell ref="K66:L66"/>
    <mergeCell ref="E52:F52"/>
    <mergeCell ref="E36:K36"/>
    <mergeCell ref="K20:L20"/>
    <mergeCell ref="I33:J33"/>
    <mergeCell ref="K33:L33"/>
    <mergeCell ref="E31:F31"/>
    <mergeCell ref="G31:H31"/>
    <mergeCell ref="I31:J31"/>
    <mergeCell ref="K24:L24"/>
    <mergeCell ref="C6:G6"/>
    <mergeCell ref="K6:M6"/>
    <mergeCell ref="K7:M7"/>
    <mergeCell ref="K8:M8"/>
    <mergeCell ref="C8:G8"/>
    <mergeCell ref="C9:G9"/>
    <mergeCell ref="I11:J11"/>
    <mergeCell ref="C14:D14"/>
    <mergeCell ref="E14:F14"/>
    <mergeCell ref="K9:M9"/>
    <mergeCell ref="K10:M10"/>
    <mergeCell ref="K11:M11"/>
    <mergeCell ref="K12:M12"/>
    <mergeCell ref="C11:G11"/>
    <mergeCell ref="K14:L14"/>
    <mergeCell ref="G14:H14"/>
    <mergeCell ref="C7:G7"/>
    <mergeCell ref="C12:D12"/>
    <mergeCell ref="I14:J14"/>
    <mergeCell ref="C17:D17"/>
    <mergeCell ref="E17:F17"/>
    <mergeCell ref="G44:L44"/>
    <mergeCell ref="E44:F44"/>
    <mergeCell ref="A54:B54"/>
    <mergeCell ref="G45:L45"/>
    <mergeCell ref="E48:F48"/>
    <mergeCell ref="G48:L48"/>
    <mergeCell ref="G46:L46"/>
    <mergeCell ref="E43:F43"/>
    <mergeCell ref="G43:L43"/>
    <mergeCell ref="E47:F47"/>
    <mergeCell ref="G47:L47"/>
    <mergeCell ref="K41:L41"/>
    <mergeCell ref="G30:H30"/>
    <mergeCell ref="G20:H20"/>
    <mergeCell ref="I30:J30"/>
    <mergeCell ref="K30:L30"/>
    <mergeCell ref="I41:J41"/>
    <mergeCell ref="K31:L31"/>
    <mergeCell ref="G42:L42"/>
    <mergeCell ref="E45:F45"/>
    <mergeCell ref="I24:J24"/>
    <mergeCell ref="K35:L35"/>
  </mergeCells>
  <phoneticPr fontId="8" type="noConversion"/>
  <conditionalFormatting sqref="C15:C16 E15:E16 G15:G16 I15:I16 K15:K16 C18:C19 E18:E19 G18:G19 I18:I19 K18:K19 C21:C22 E21:E22 I21:I22 K21:K22 I23:L23">
    <cfRule type="cellIs" dxfId="2" priority="3" stopIfTrue="1" operator="between">
      <formula>"x"</formula>
      <formula>"y"</formula>
    </cfRule>
  </conditionalFormatting>
  <conditionalFormatting sqref="C25:C26">
    <cfRule type="cellIs" dxfId="1" priority="2" stopIfTrue="1" operator="greaterThan">
      <formula>0</formula>
    </cfRule>
  </conditionalFormatting>
  <conditionalFormatting sqref="D74 F74 H74 J74 L74:L79 D76 F76 H76 J76 D78 F78 H78 J78 C81:L81 D82 F82 H82 J82 L82:L87 D84 F84 H84 J84 D86 F86 H86 J86 C89:L89 D90 F90 H90 J90 L90:L95 D92:D95 F92:F95 H92:H95 J92:J95 C97:L97 L98:L103 D99:D103 F99:F103 H99:H103 J99:J103 C105:L105 L106:L111 D107:D111 F107:F111 H107:H111 J107:J111 C113:L113 L114:L119 D115:D119 F115:F119 H115:H119 J115:J119 C121:L121">
    <cfRule type="cellIs" dxfId="0" priority="1" stopIfTrue="1" operator="greaterThan">
      <formula>0</formula>
    </cfRule>
  </conditionalFormatting>
  <printOptions horizontalCentered="1"/>
  <pageMargins left="0.70866141732283472" right="0.39370078740157483" top="7.874015748031496E-2" bottom="0.39370078740157483" header="0.51181102362204722" footer="0.51181102362204722"/>
  <pageSetup paperSize="9" scale="87" fitToWidth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Kindergarten Klassenlehrperson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Roland.Birrer@sz.ch</dc:creator>
  <cp:lastModifiedBy>Roland Birrer</cp:lastModifiedBy>
  <cp:lastPrinted>2019-05-06T09:31:06Z</cp:lastPrinted>
  <dcterms:created xsi:type="dcterms:W3CDTF">2003-12-21T15:41:39Z</dcterms:created>
  <dcterms:modified xsi:type="dcterms:W3CDTF">2026-05-04T09:12:20Z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96 96 1280 720</vt:lpwstr>
  </property>
</Properties>
</file>