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I:\AVS\ASC-S\Mitarbeiter ASC\Birrer Roland\Projekte\Stundenplanformulare LP21\Definitive Versionen LP 21\Version 2020\"/>
    </mc:Choice>
  </mc:AlternateContent>
  <workbookProtection workbookPassword="C4B6" lockStructure="1"/>
  <bookViews>
    <workbookView xWindow="840" yWindow="630" windowWidth="14460" windowHeight="7995"/>
  </bookViews>
  <sheets>
    <sheet name="KG-Zweitlehrperson" sheetId="8" r:id="rId1"/>
  </sheets>
  <definedNames>
    <definedName name="_xlnm.Print_Area" localSheetId="0">'KG-Zweitlehrperson'!$A$1:$N$50</definedName>
  </definedNames>
  <calcPr calcId="162913"/>
</workbook>
</file>

<file path=xl/calcChain.xml><?xml version="1.0" encoding="utf-8"?>
<calcChain xmlns="http://schemas.openxmlformats.org/spreadsheetml/2006/main">
  <c r="B18" i="8" l="1"/>
  <c r="B53" i="8" l="1"/>
  <c r="B55" i="8" s="1"/>
  <c r="C55" i="8" s="1"/>
  <c r="F55" i="8" s="1"/>
  <c r="K59" i="8"/>
  <c r="K63" i="8" s="1"/>
  <c r="K60" i="8"/>
  <c r="K69" i="8" s="1"/>
  <c r="K61" i="8"/>
  <c r="K65" i="8" s="1"/>
  <c r="K68" i="8"/>
  <c r="I59" i="8"/>
  <c r="I63" i="8" s="1"/>
  <c r="I60" i="8"/>
  <c r="I69" i="8" s="1"/>
  <c r="I61" i="8"/>
  <c r="I65" i="8" s="1"/>
  <c r="I68" i="8"/>
  <c r="I70" i="8"/>
  <c r="I75" i="8"/>
  <c r="G59" i="8"/>
  <c r="G63" i="8" s="1"/>
  <c r="G66" i="8" s="1"/>
  <c r="G60" i="8"/>
  <c r="G64" i="8"/>
  <c r="G68" i="8"/>
  <c r="G69" i="8"/>
  <c r="G74" i="8"/>
  <c r="E59" i="8"/>
  <c r="E63" i="8" s="1"/>
  <c r="E60" i="8"/>
  <c r="E64" i="8" s="1"/>
  <c r="E69" i="8"/>
  <c r="E61" i="8"/>
  <c r="E65" i="8" s="1"/>
  <c r="E70" i="8"/>
  <c r="C59" i="8"/>
  <c r="C63" i="8" s="1"/>
  <c r="C60" i="8"/>
  <c r="C69" i="8" s="1"/>
  <c r="C61" i="8"/>
  <c r="C70" i="8" s="1"/>
  <c r="B24" i="8"/>
  <c r="B23" i="8"/>
  <c r="B22" i="8"/>
  <c r="B17" i="8"/>
  <c r="B20" i="8" s="1"/>
  <c r="B19" i="8" s="1"/>
  <c r="B16" i="8"/>
  <c r="N38" i="8"/>
  <c r="N12" i="8"/>
  <c r="N6" i="8"/>
  <c r="C73" i="8"/>
  <c r="G61" i="8"/>
  <c r="E74" i="8"/>
  <c r="K74" i="8"/>
  <c r="B54" i="8" l="1"/>
  <c r="C54" i="8" s="1"/>
  <c r="F54" i="8" s="1"/>
  <c r="C74" i="8"/>
  <c r="K73" i="8"/>
  <c r="C64" i="8"/>
  <c r="E68" i="8"/>
  <c r="E71" i="8" s="1"/>
  <c r="I71" i="8"/>
  <c r="I74" i="8"/>
  <c r="C75" i="8"/>
  <c r="E75" i="8"/>
  <c r="G73" i="8"/>
  <c r="G76" i="8" s="1"/>
  <c r="I73" i="8"/>
  <c r="I76" i="8" s="1"/>
  <c r="K70" i="8"/>
  <c r="K71" i="8" s="1"/>
  <c r="K64" i="8"/>
  <c r="K66" i="8" s="1"/>
  <c r="C68" i="8"/>
  <c r="E73" i="8"/>
  <c r="I64" i="8"/>
  <c r="K75" i="8"/>
  <c r="K76" i="8" s="1"/>
  <c r="C71" i="8"/>
  <c r="E66" i="8"/>
  <c r="G71" i="8"/>
  <c r="I66" i="8"/>
  <c r="I31" i="8" s="1"/>
  <c r="C76" i="8"/>
  <c r="C65" i="8"/>
  <c r="G31" i="8" l="1"/>
  <c r="C66" i="8"/>
  <c r="C31" i="8" s="1"/>
  <c r="K31" i="8"/>
  <c r="M71" i="8"/>
  <c r="E76" i="8"/>
  <c r="M76" i="8" s="1"/>
  <c r="M66" i="8"/>
  <c r="E31" i="8" l="1"/>
  <c r="M31" i="8"/>
  <c r="M38" i="8" s="1"/>
</calcChain>
</file>

<file path=xl/comments1.xml><?xml version="1.0" encoding="utf-8"?>
<comments xmlns="http://schemas.openxmlformats.org/spreadsheetml/2006/main">
  <authors>
    <author>Emil Ulrich</author>
    <author>Roland Birrer</author>
  </authors>
  <commentList>
    <comment ref="K6" authorId="0" shapeId="0">
      <text>
        <r>
          <rPr>
            <sz val="8"/>
            <color indexed="81"/>
            <rFont val="Tahoma"/>
            <family val="2"/>
          </rPr>
          <t>z.B. 2020/21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 xml:space="preserve">Datum eingeben, z.B. 3.5.78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sz val="8"/>
            <color indexed="81"/>
            <rFont val="Tahoma"/>
            <family val="2"/>
          </rPr>
          <t>Start
Empfang vm</t>
        </r>
      </text>
    </comment>
    <comment ref="M15" authorId="0" shapeId="0">
      <text>
        <r>
          <rPr>
            <sz val="8"/>
            <color indexed="81"/>
            <rFont val="Tahoma"/>
            <family val="2"/>
          </rPr>
          <t>Empfangszeit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7" authorId="1" shapeId="0">
      <text>
        <r>
          <rPr>
            <sz val="9"/>
            <color indexed="81"/>
            <rFont val="Segoe UI"/>
            <family val="2"/>
          </rPr>
          <t>Pausenzeit</t>
        </r>
      </text>
    </comment>
    <comment ref="M19" authorId="0" shapeId="0">
      <text>
        <r>
          <rPr>
            <sz val="8"/>
            <color indexed="81"/>
            <rFont val="Tahoma"/>
            <family val="2"/>
          </rPr>
          <t xml:space="preserve">Entlassungszeit
</t>
        </r>
      </text>
    </comment>
    <comment ref="B21" authorId="0" shapeId="0">
      <text>
        <r>
          <rPr>
            <sz val="8"/>
            <color indexed="81"/>
            <rFont val="Tahoma"/>
            <family val="2"/>
          </rPr>
          <t>Start
Empfang nm</t>
        </r>
      </text>
    </comment>
    <comment ref="M21" authorId="0" shapeId="0">
      <text>
        <r>
          <rPr>
            <sz val="8"/>
            <color indexed="81"/>
            <rFont val="Tahoma"/>
            <family val="2"/>
          </rPr>
          <t xml:space="preserve">Empfangszeit
</t>
        </r>
      </text>
    </comment>
    <comment ref="M23" authorId="0" shapeId="0">
      <text>
        <r>
          <rPr>
            <sz val="8"/>
            <color indexed="81"/>
            <rFont val="Tahoma"/>
            <family val="2"/>
          </rPr>
          <t xml:space="preserve">Entlassungszeit
</t>
        </r>
      </text>
    </comment>
    <comment ref="C43" authorId="1" shapeId="0">
      <text>
        <r>
          <rPr>
            <sz val="9"/>
            <color indexed="81"/>
            <rFont val="Segoe UI"/>
            <charset val="1"/>
          </rPr>
          <t xml:space="preserve">Für interne / spezielle Informationen nach Vorgabe der Schulleitung
</t>
        </r>
      </text>
    </comment>
  </commentList>
</comments>
</file>

<file path=xl/sharedStrings.xml><?xml version="1.0" encoding="utf-8"?>
<sst xmlns="http://schemas.openxmlformats.org/spreadsheetml/2006/main" count="72" uniqueCount="63">
  <si>
    <t>Strasse</t>
  </si>
  <si>
    <t>PLZ Wohnort</t>
  </si>
  <si>
    <t>E-Mail Adresse</t>
  </si>
  <si>
    <t>Montag</t>
  </si>
  <si>
    <t>Dienstag</t>
  </si>
  <si>
    <t>Mittwoch</t>
  </si>
  <si>
    <t>Donnerstag</t>
  </si>
  <si>
    <t>Freitag</t>
  </si>
  <si>
    <t>A</t>
  </si>
  <si>
    <t>B</t>
  </si>
  <si>
    <t>Mo</t>
  </si>
  <si>
    <t>Di</t>
  </si>
  <si>
    <t>Mi</t>
  </si>
  <si>
    <t>Do</t>
  </si>
  <si>
    <t>Fr</t>
  </si>
  <si>
    <t>geb.</t>
  </si>
  <si>
    <t>Datum / Unterschrift Lehrperson</t>
  </si>
  <si>
    <t>Datum / Schulleitung</t>
  </si>
  <si>
    <t>Zeilen</t>
  </si>
  <si>
    <t>Empf.-/ Entl.zeit</t>
  </si>
  <si>
    <t>Alle</t>
  </si>
  <si>
    <t>KG-Zimmer</t>
  </si>
  <si>
    <t>KG-Adresse</t>
  </si>
  <si>
    <t>KG-Lehrperson</t>
  </si>
  <si>
    <t>Unterrichtslektionen</t>
  </si>
  <si>
    <t xml:space="preserve"> </t>
  </si>
  <si>
    <t>Stundenplan Zweitlehrperson KG</t>
  </si>
  <si>
    <t xml:space="preserve">KG-Klasse </t>
  </si>
  <si>
    <t>plus weitere Lektionen:</t>
  </si>
  <si>
    <t>Bereich</t>
  </si>
  <si>
    <t>Kurzbeschrieb:</t>
  </si>
  <si>
    <t xml:space="preserve">       Unterricht in anderen Klassen</t>
  </si>
  <si>
    <t>Unt</t>
  </si>
  <si>
    <t xml:space="preserve">  +</t>
  </si>
  <si>
    <t xml:space="preserve">       und spezielle Aufgaben </t>
  </si>
  <si>
    <t>SL</t>
  </si>
  <si>
    <t xml:space="preserve">       in verschiedenen Pools</t>
  </si>
  <si>
    <t>SE</t>
  </si>
  <si>
    <t>SB</t>
  </si>
  <si>
    <t>plus "fremde" Lektionen:</t>
  </si>
  <si>
    <t xml:space="preserve">       Integrierte Sonderschulung</t>
  </si>
  <si>
    <t>Kanton</t>
  </si>
  <si>
    <t xml:space="preserve">       Unt. bei anderem Schulträger</t>
  </si>
  <si>
    <t>Gem/Bez</t>
  </si>
  <si>
    <t>bis</t>
  </si>
  <si>
    <t>&gt;= 0 Tage</t>
  </si>
  <si>
    <t>AE</t>
  </si>
  <si>
    <t>Formular by</t>
  </si>
  <si>
    <t>Emil Ulrich, Küssnacht</t>
  </si>
  <si>
    <t>041 850 16 17</t>
  </si>
  <si>
    <t>Pensum Lehrperson</t>
  </si>
  <si>
    <t>Schuljahr</t>
  </si>
  <si>
    <t>Tel. KG</t>
  </si>
  <si>
    <t>Tel. privat</t>
  </si>
  <si>
    <t>Total</t>
  </si>
  <si>
    <t>Pensum</t>
  </si>
  <si>
    <t>PLZ Schulort</t>
  </si>
  <si>
    <t>Abteilung Schulcontrolling</t>
  </si>
  <si>
    <t xml:space="preserve"> Eigenes Pensum</t>
  </si>
  <si>
    <t>Mobile</t>
  </si>
  <si>
    <t>Bemerkungen:</t>
  </si>
  <si>
    <t>ICT</t>
  </si>
  <si>
    <t>Version 2020-03-12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</si>
</sst>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2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sz val="9"/>
      <color indexed="81"/>
      <name val="Segoe UI"/>
      <charset val="1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5" fillId="0" borderId="0" xfId="0" applyFont="1" applyProtection="1"/>
    <xf numFmtId="0" fontId="0" fillId="0" borderId="0" xfId="0" applyBorder="1" applyAlignment="1" applyProtection="1">
      <alignment horizontal="center"/>
    </xf>
    <xf numFmtId="0" fontId="6" fillId="0" borderId="0" xfId="0" applyFont="1" applyAlignment="1" applyProtection="1">
      <alignment horizontal="center" vertical="top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2" xfId="0" applyFont="1" applyBorder="1" applyAlignment="1" applyProtection="1">
      <alignment horizontal="left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top"/>
    </xf>
    <xf numFmtId="0" fontId="0" fillId="0" borderId="0" xfId="0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0" fillId="2" borderId="3" xfId="0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20" fontId="4" fillId="2" borderId="5" xfId="0" applyNumberFormat="1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20" fontId="2" fillId="2" borderId="5" xfId="0" applyNumberFormat="1" applyFont="1" applyFill="1" applyBorder="1" applyAlignment="1" applyProtection="1">
      <alignment horizontal="center" vertical="top"/>
    </xf>
    <xf numFmtId="20" fontId="2" fillId="2" borderId="7" xfId="0" applyNumberFormat="1" applyFont="1" applyFill="1" applyBorder="1" applyAlignment="1" applyProtection="1">
      <alignment horizontal="center" vertical="top"/>
    </xf>
    <xf numFmtId="0" fontId="6" fillId="2" borderId="8" xfId="0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3" borderId="9" xfId="0" applyNumberFormat="1" applyFont="1" applyFill="1" applyBorder="1" applyAlignment="1" applyProtection="1">
      <alignment horizontal="center"/>
      <protection locked="0"/>
    </xf>
    <xf numFmtId="1" fontId="14" fillId="0" borderId="0" xfId="0" quotePrefix="1" applyNumberFormat="1" applyFont="1" applyAlignment="1" applyProtection="1">
      <alignment horizontal="left"/>
    </xf>
    <xf numFmtId="0" fontId="1" fillId="3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</xf>
    <xf numFmtId="0" fontId="2" fillId="4" borderId="11" xfId="0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quotePrefix="1" applyFont="1" applyProtection="1"/>
    <xf numFmtId="0" fontId="16" fillId="0" borderId="11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5" fontId="7" fillId="0" borderId="0" xfId="0" applyNumberFormat="1" applyFo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Protection="1"/>
    <xf numFmtId="0" fontId="17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Alignment="1" applyProtection="1">
      <alignment horizontal="center"/>
    </xf>
    <xf numFmtId="0" fontId="17" fillId="0" borderId="0" xfId="0" applyNumberFormat="1" applyFont="1" applyFill="1" applyProtection="1"/>
    <xf numFmtId="0" fontId="7" fillId="0" borderId="0" xfId="0" applyNumberFormat="1" applyFont="1" applyBorder="1" applyAlignment="1" applyProtection="1">
      <alignment horizontal="center"/>
    </xf>
    <xf numFmtId="0" fontId="16" fillId="0" borderId="0" xfId="0" applyNumberFormat="1" applyFont="1" applyProtection="1"/>
    <xf numFmtId="0" fontId="7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Protection="1"/>
    <xf numFmtId="0" fontId="16" fillId="0" borderId="0" xfId="0" applyFont="1" applyProtection="1"/>
    <xf numFmtId="0" fontId="7" fillId="2" borderId="14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 indent="1"/>
    </xf>
    <xf numFmtId="0" fontId="4" fillId="4" borderId="11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1" fontId="7" fillId="0" borderId="0" xfId="0" applyNumberFormat="1" applyFont="1" applyFill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3" borderId="9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</xf>
    <xf numFmtId="0" fontId="20" fillId="0" borderId="0" xfId="0" applyFont="1" applyProtection="1"/>
    <xf numFmtId="0" fontId="3" fillId="0" borderId="0" xfId="0" applyFont="1" applyAlignment="1" applyProtection="1">
      <alignment horizontal="right"/>
    </xf>
    <xf numFmtId="0" fontId="19" fillId="0" borderId="0" xfId="0" applyFont="1" applyBorder="1" applyProtection="1"/>
    <xf numFmtId="164" fontId="4" fillId="0" borderId="5" xfId="0" applyNumberFormat="1" applyFont="1" applyFill="1" applyBorder="1" applyAlignment="1" applyProtection="1">
      <alignment horizontal="center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49" fontId="2" fillId="3" borderId="18" xfId="0" applyNumberFormat="1" applyFont="1" applyFill="1" applyBorder="1" applyAlignment="1" applyProtection="1">
      <alignment horizontal="left"/>
      <protection locked="0"/>
    </xf>
    <xf numFmtId="49" fontId="2" fillId="3" borderId="19" xfId="0" applyNumberFormat="1" applyFont="1" applyFill="1" applyBorder="1" applyAlignment="1" applyProtection="1">
      <alignment horizontal="left"/>
      <protection locked="0"/>
    </xf>
    <xf numFmtId="49" fontId="2" fillId="3" borderId="20" xfId="0" applyNumberFormat="1" applyFont="1" applyFill="1" applyBorder="1" applyAlignment="1" applyProtection="1">
      <alignment horizontal="left"/>
      <protection locked="0"/>
    </xf>
    <xf numFmtId="0" fontId="1" fillId="3" borderId="21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3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 applyProtection="1">
      <alignment horizontal="center" vertical="top"/>
      <protection locked="0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 indent="1"/>
    </xf>
    <xf numFmtId="0" fontId="2" fillId="0" borderId="0" xfId="0" applyFont="1" applyBorder="1" applyAlignment="1" applyProtection="1">
      <alignment horizontal="right" indent="1"/>
    </xf>
    <xf numFmtId="0" fontId="0" fillId="0" borderId="21" xfId="0" applyNumberForma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/>
    </xf>
    <xf numFmtId="14" fontId="2" fillId="3" borderId="18" xfId="0" applyNumberFormat="1" applyFont="1" applyFill="1" applyBorder="1" applyAlignment="1" applyProtection="1">
      <alignment horizontal="left"/>
      <protection locked="0"/>
    </xf>
    <xf numFmtId="14" fontId="2" fillId="3" borderId="19" xfId="0" applyNumberFormat="1" applyFont="1" applyFill="1" applyBorder="1" applyAlignment="1" applyProtection="1">
      <alignment horizontal="left"/>
      <protection locked="0"/>
    </xf>
    <xf numFmtId="14" fontId="2" fillId="3" borderId="2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1" fillId="0" borderId="21" xfId="0" applyNumberFormat="1" applyFont="1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 vertical="center"/>
    </xf>
    <xf numFmtId="49" fontId="8" fillId="3" borderId="21" xfId="1" applyNumberFormat="1" applyFill="1" applyBorder="1" applyAlignment="1" applyProtection="1">
      <alignment horizontal="left"/>
      <protection locked="0"/>
    </xf>
    <xf numFmtId="49" fontId="2" fillId="3" borderId="22" xfId="0" applyNumberFormat="1" applyFont="1" applyFill="1" applyBorder="1" applyAlignment="1" applyProtection="1">
      <alignment horizontal="left"/>
      <protection locked="0"/>
    </xf>
    <xf numFmtId="49" fontId="2" fillId="3" borderId="23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center"/>
    </xf>
    <xf numFmtId="1" fontId="0" fillId="4" borderId="11" xfId="0" applyNumberForma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</xf>
    <xf numFmtId="49" fontId="2" fillId="3" borderId="21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4" fillId="3" borderId="23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center" vertical="top"/>
    </xf>
    <xf numFmtId="0" fontId="2" fillId="2" borderId="27" xfId="0" applyFont="1" applyFill="1" applyBorder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</xf>
    <xf numFmtId="0" fontId="21" fillId="0" borderId="0" xfId="0" applyFont="1" applyAlignment="1">
      <alignment horizontal="right" vertical="top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1" fillId="3" borderId="22" xfId="0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top"/>
    </xf>
  </cellXfs>
  <cellStyles count="2">
    <cellStyle name="Link" xfId="1" builtinId="8"/>
    <cellStyle name="Standard" xfId="0" builtinId="0"/>
  </cellStyles>
  <dxfs count="3">
    <dxf>
      <fill>
        <patternFill>
          <bgColor indexed="47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0</xdr:rowOff>
    </xdr:from>
    <xdr:to>
      <xdr:col>14</xdr:col>
      <xdr:colOff>76200</xdr:colOff>
      <xdr:row>3</xdr:row>
      <xdr:rowOff>152400</xdr:rowOff>
    </xdr:to>
    <xdr:pic>
      <xdr:nvPicPr>
        <xdr:cNvPr id="6173" name="picture" descr="http://www.sz.ch/pictures/SZ_GRO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0"/>
          <a:ext cx="1228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77"/>
  <sheetViews>
    <sheetView tabSelected="1" workbookViewId="0">
      <selection activeCell="K6" sqref="K6:M6"/>
    </sheetView>
  </sheetViews>
  <sheetFormatPr baseColWidth="10" defaultRowHeight="12.75" x14ac:dyDescent="0.2"/>
  <cols>
    <col min="1" max="1" width="8.7109375" style="1" customWidth="1"/>
    <col min="2" max="2" width="10.7109375" style="1" customWidth="1"/>
    <col min="3" max="6" width="5.7109375" style="2" customWidth="1"/>
    <col min="7" max="8" width="5.7109375" style="1" customWidth="1"/>
    <col min="9" max="12" width="5.7109375" style="2" customWidth="1"/>
    <col min="13" max="13" width="10.7109375" style="1" customWidth="1"/>
    <col min="14" max="14" width="8.7109375" style="1" customWidth="1"/>
    <col min="15" max="15" width="4.5703125" style="1" customWidth="1"/>
    <col min="16" max="16384" width="11.42578125" style="1"/>
  </cols>
  <sheetData>
    <row r="2" spans="1:15" s="10" customFormat="1" ht="18" x14ac:dyDescent="0.25">
      <c r="A2" s="84" t="s">
        <v>26</v>
      </c>
      <c r="B2" s="19"/>
      <c r="C2" s="11"/>
      <c r="D2" s="11"/>
      <c r="E2" s="11"/>
      <c r="F2" s="11"/>
      <c r="G2" s="19"/>
      <c r="H2" s="19"/>
      <c r="I2" s="11"/>
      <c r="J2" s="11"/>
      <c r="K2" s="11"/>
      <c r="L2" s="11"/>
      <c r="M2"/>
      <c r="N2" s="18"/>
    </row>
    <row r="3" spans="1:15" s="10" customFormat="1" x14ac:dyDescent="0.2">
      <c r="A3" s="15" t="s">
        <v>58</v>
      </c>
      <c r="B3" s="19"/>
      <c r="C3" s="11"/>
      <c r="D3" s="11"/>
      <c r="E3" s="11"/>
      <c r="F3" s="11"/>
      <c r="G3" s="19"/>
      <c r="H3" s="123"/>
      <c r="I3" s="123"/>
      <c r="J3" s="123"/>
      <c r="K3" s="11"/>
      <c r="L3" s="11"/>
      <c r="M3" s="19"/>
      <c r="N3" s="18"/>
    </row>
    <row r="4" spans="1:15" s="10" customFormat="1" x14ac:dyDescent="0.2">
      <c r="A4" s="20"/>
      <c r="B4" s="21"/>
      <c r="C4" s="22"/>
      <c r="D4" s="22"/>
      <c r="E4" s="22"/>
      <c r="F4" s="22"/>
      <c r="G4" s="21"/>
      <c r="H4" s="81"/>
      <c r="I4" s="81"/>
      <c r="J4" s="81"/>
      <c r="K4" s="22"/>
      <c r="L4" s="22"/>
      <c r="M4" s="21"/>
      <c r="N4" s="23"/>
    </row>
    <row r="5" spans="1:15" ht="24" customHeight="1" x14ac:dyDescent="0.2">
      <c r="A5" s="7"/>
      <c r="B5" s="16"/>
      <c r="C5" s="25"/>
      <c r="D5" s="16"/>
      <c r="E5" s="16"/>
      <c r="F5" s="16"/>
      <c r="G5" s="16"/>
      <c r="H5" s="16"/>
      <c r="I5" s="16"/>
      <c r="J5" s="16"/>
      <c r="K5" s="25"/>
      <c r="L5" s="16"/>
      <c r="M5" s="16"/>
      <c r="N5" s="16"/>
    </row>
    <row r="6" spans="1:15" s="10" customFormat="1" x14ac:dyDescent="0.2">
      <c r="A6" s="15" t="s">
        <v>23</v>
      </c>
      <c r="C6" s="97"/>
      <c r="D6" s="98"/>
      <c r="E6" s="98"/>
      <c r="F6" s="98"/>
      <c r="G6" s="99"/>
      <c r="I6" s="73"/>
      <c r="J6" s="73" t="s">
        <v>51</v>
      </c>
      <c r="K6" s="90"/>
      <c r="L6" s="91"/>
      <c r="M6" s="92"/>
      <c r="N6" s="25" t="str">
        <f>IF(K6=""," &lt;&lt;","")</f>
        <v xml:space="preserve"> &lt;&lt;</v>
      </c>
    </row>
    <row r="7" spans="1:15" s="10" customFormat="1" x14ac:dyDescent="0.2">
      <c r="A7" s="15" t="s">
        <v>0</v>
      </c>
      <c r="C7" s="124"/>
      <c r="D7" s="113"/>
      <c r="E7" s="113"/>
      <c r="F7" s="113"/>
      <c r="G7" s="114"/>
      <c r="I7" s="73"/>
      <c r="J7" s="73" t="s">
        <v>22</v>
      </c>
      <c r="K7" s="90"/>
      <c r="L7" s="91"/>
      <c r="M7" s="92"/>
    </row>
    <row r="8" spans="1:15" s="10" customFormat="1" x14ac:dyDescent="0.2">
      <c r="A8" s="10" t="s">
        <v>1</v>
      </c>
      <c r="B8" s="25"/>
      <c r="C8" s="124"/>
      <c r="D8" s="113"/>
      <c r="E8" s="113"/>
      <c r="F8" s="113"/>
      <c r="G8" s="114"/>
      <c r="I8" s="73"/>
      <c r="J8" s="73" t="s">
        <v>21</v>
      </c>
      <c r="K8" s="90"/>
      <c r="L8" s="91"/>
      <c r="M8" s="92"/>
    </row>
    <row r="9" spans="1:15" s="10" customFormat="1" x14ac:dyDescent="0.2">
      <c r="A9" s="10" t="s">
        <v>2</v>
      </c>
      <c r="C9" s="112"/>
      <c r="D9" s="113"/>
      <c r="E9" s="113"/>
      <c r="F9" s="113"/>
      <c r="G9" s="114"/>
      <c r="I9" s="73"/>
      <c r="J9" s="73" t="s">
        <v>52</v>
      </c>
      <c r="K9" s="90"/>
      <c r="L9" s="91"/>
      <c r="M9" s="92"/>
    </row>
    <row r="10" spans="1:15" s="10" customFormat="1" x14ac:dyDescent="0.2">
      <c r="C10" s="78"/>
      <c r="D10" s="78"/>
      <c r="E10" s="78"/>
      <c r="F10" s="78"/>
      <c r="G10" s="78"/>
      <c r="I10" s="73"/>
      <c r="J10" s="73" t="s">
        <v>53</v>
      </c>
      <c r="K10" s="90"/>
      <c r="L10" s="91"/>
      <c r="M10" s="92"/>
    </row>
    <row r="11" spans="1:15" s="10" customFormat="1" x14ac:dyDescent="0.2">
      <c r="A11" s="4" t="s">
        <v>56</v>
      </c>
      <c r="C11" s="97"/>
      <c r="D11" s="98"/>
      <c r="E11" s="98"/>
      <c r="F11" s="98"/>
      <c r="G11" s="99"/>
      <c r="I11" s="100" t="s">
        <v>59</v>
      </c>
      <c r="J11" s="101"/>
      <c r="K11" s="90"/>
      <c r="L11" s="91"/>
      <c r="M11" s="92"/>
    </row>
    <row r="12" spans="1:15" s="10" customFormat="1" x14ac:dyDescent="0.2">
      <c r="A12" s="4" t="s">
        <v>27</v>
      </c>
      <c r="C12" s="126"/>
      <c r="D12" s="127"/>
      <c r="E12" s="78"/>
      <c r="F12" s="79"/>
      <c r="G12" s="78"/>
      <c r="I12" s="73"/>
      <c r="J12" s="73" t="s">
        <v>15</v>
      </c>
      <c r="K12" s="104"/>
      <c r="L12" s="105"/>
      <c r="M12" s="106"/>
      <c r="N12" s="25" t="str">
        <f>IF(K12=""," &lt;&lt;","")</f>
        <v xml:space="preserve"> &lt;&lt;</v>
      </c>
    </row>
    <row r="13" spans="1:15" ht="27" customHeight="1" x14ac:dyDescent="0.2">
      <c r="B13" s="17"/>
      <c r="C13" s="6"/>
      <c r="D13" s="6"/>
      <c r="E13" s="6"/>
      <c r="F13" s="6"/>
      <c r="G13" s="6"/>
      <c r="H13" s="6"/>
      <c r="I13" s="6"/>
      <c r="J13" s="6"/>
      <c r="K13" s="26"/>
      <c r="L13" s="6"/>
    </row>
    <row r="14" spans="1:15" ht="36.75" customHeight="1" x14ac:dyDescent="0.2">
      <c r="A14" s="27"/>
      <c r="B14" s="30"/>
      <c r="C14" s="111" t="s">
        <v>3</v>
      </c>
      <c r="D14" s="111"/>
      <c r="E14" s="111" t="s">
        <v>4</v>
      </c>
      <c r="F14" s="111"/>
      <c r="G14" s="111" t="s">
        <v>5</v>
      </c>
      <c r="H14" s="111"/>
      <c r="I14" s="111" t="s">
        <v>6</v>
      </c>
      <c r="J14" s="111"/>
      <c r="K14" s="111" t="s">
        <v>7</v>
      </c>
      <c r="L14" s="111"/>
      <c r="M14" s="31" t="s">
        <v>19</v>
      </c>
      <c r="N14" s="27"/>
      <c r="O14" s="27"/>
    </row>
    <row r="15" spans="1:15" ht="15" customHeight="1" x14ac:dyDescent="0.2">
      <c r="A15" s="27"/>
      <c r="B15" s="32">
        <v>0.34375</v>
      </c>
      <c r="C15" s="86"/>
      <c r="D15" s="87"/>
      <c r="E15" s="86"/>
      <c r="F15" s="87"/>
      <c r="G15" s="86"/>
      <c r="H15" s="87"/>
      <c r="I15" s="86"/>
      <c r="J15" s="87"/>
      <c r="K15" s="86"/>
      <c r="L15" s="87"/>
      <c r="M15" s="33">
        <v>15</v>
      </c>
      <c r="N15" s="27"/>
      <c r="O15" s="27"/>
    </row>
    <row r="16" spans="1:15" ht="45" customHeight="1" x14ac:dyDescent="0.2">
      <c r="A16" s="28"/>
      <c r="B16" s="34">
        <f>B15+M15/60/24</f>
        <v>0.35416666666666669</v>
      </c>
      <c r="C16" s="88"/>
      <c r="D16" s="89"/>
      <c r="E16" s="88"/>
      <c r="F16" s="89"/>
      <c r="G16" s="88"/>
      <c r="H16" s="89"/>
      <c r="I16" s="88"/>
      <c r="J16" s="89"/>
      <c r="K16" s="88"/>
      <c r="L16" s="89"/>
      <c r="M16" s="33"/>
      <c r="N16" s="28"/>
      <c r="O16" s="27"/>
    </row>
    <row r="17" spans="1:15" x14ac:dyDescent="0.2">
      <c r="A17" s="29"/>
      <c r="B17" s="34">
        <f>B15+90/60/24</f>
        <v>0.40625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33">
        <v>20</v>
      </c>
      <c r="N17" s="29"/>
      <c r="O17" s="27"/>
    </row>
    <row r="18" spans="1:15" ht="45" customHeight="1" x14ac:dyDescent="0.2">
      <c r="A18" s="28"/>
      <c r="B18" s="34">
        <f>B17+M17/60/24</f>
        <v>0.4201388888888889</v>
      </c>
      <c r="C18" s="86"/>
      <c r="D18" s="87"/>
      <c r="E18" s="86"/>
      <c r="F18" s="87"/>
      <c r="G18" s="86"/>
      <c r="H18" s="87"/>
      <c r="I18" s="86"/>
      <c r="J18" s="87"/>
      <c r="K18" s="86"/>
      <c r="L18" s="87"/>
      <c r="M18" s="33"/>
      <c r="N18" s="28"/>
      <c r="O18" s="27"/>
    </row>
    <row r="19" spans="1:15" ht="15" customHeight="1" x14ac:dyDescent="0.2">
      <c r="A19" s="27"/>
      <c r="B19" s="34">
        <f>B20-M19/60/24</f>
        <v>0.47916666666666669</v>
      </c>
      <c r="C19" s="88"/>
      <c r="D19" s="89"/>
      <c r="E19" s="88"/>
      <c r="F19" s="89"/>
      <c r="G19" s="88"/>
      <c r="H19" s="89"/>
      <c r="I19" s="88"/>
      <c r="J19" s="89"/>
      <c r="K19" s="88"/>
      <c r="L19" s="89"/>
      <c r="M19" s="33">
        <v>5</v>
      </c>
      <c r="N19" s="27"/>
      <c r="O19" s="27"/>
    </row>
    <row r="20" spans="1:15" ht="25.5" customHeight="1" x14ac:dyDescent="0.2">
      <c r="A20" s="27"/>
      <c r="B20" s="34">
        <f>B18+90/60/24</f>
        <v>0.4826388888888889</v>
      </c>
      <c r="C20" s="96"/>
      <c r="D20" s="96"/>
      <c r="E20" s="96"/>
      <c r="F20" s="96"/>
      <c r="G20" s="129"/>
      <c r="H20" s="129"/>
      <c r="I20" s="96"/>
      <c r="J20" s="96"/>
      <c r="K20" s="96"/>
      <c r="L20" s="96"/>
      <c r="M20" s="33"/>
      <c r="N20" s="27"/>
      <c r="O20" s="27"/>
    </row>
    <row r="21" spans="1:15" ht="15" customHeight="1" x14ac:dyDescent="0.2">
      <c r="A21" s="28"/>
      <c r="B21" s="32">
        <v>0.5625</v>
      </c>
      <c r="C21" s="86"/>
      <c r="D21" s="87"/>
      <c r="E21" s="86"/>
      <c r="F21" s="87"/>
      <c r="G21" s="137"/>
      <c r="H21" s="138"/>
      <c r="I21" s="86"/>
      <c r="J21" s="87"/>
      <c r="K21" s="86"/>
      <c r="L21" s="87"/>
      <c r="M21" s="33">
        <v>5</v>
      </c>
      <c r="N21" s="28"/>
      <c r="O21" s="27"/>
    </row>
    <row r="22" spans="1:15" ht="30" customHeight="1" x14ac:dyDescent="0.2">
      <c r="A22" s="27"/>
      <c r="B22" s="34">
        <f>B21+M21/60/24</f>
        <v>0.56597222222222221</v>
      </c>
      <c r="C22" s="121"/>
      <c r="D22" s="122"/>
      <c r="E22" s="121"/>
      <c r="F22" s="122"/>
      <c r="G22" s="137"/>
      <c r="H22" s="138"/>
      <c r="I22" s="121"/>
      <c r="J22" s="122"/>
      <c r="K22" s="121"/>
      <c r="L22" s="122"/>
      <c r="M22" s="33"/>
      <c r="N22" s="27"/>
      <c r="O22" s="27"/>
    </row>
    <row r="23" spans="1:15" ht="15" customHeight="1" x14ac:dyDescent="0.2">
      <c r="A23" s="28"/>
      <c r="B23" s="34">
        <f>B24-M23/60/24</f>
        <v>0.62152777777777779</v>
      </c>
      <c r="C23" s="88"/>
      <c r="D23" s="89"/>
      <c r="E23" s="88"/>
      <c r="F23" s="89"/>
      <c r="G23" s="137"/>
      <c r="H23" s="138"/>
      <c r="I23" s="88"/>
      <c r="J23" s="89"/>
      <c r="K23" s="88"/>
      <c r="L23" s="89"/>
      <c r="M23" s="33">
        <v>5</v>
      </c>
      <c r="N23" s="28"/>
      <c r="O23" s="27"/>
    </row>
    <row r="24" spans="1:15" ht="20.25" customHeight="1" x14ac:dyDescent="0.2">
      <c r="A24" s="27"/>
      <c r="B24" s="35">
        <f>B21+90/60/24</f>
        <v>0.625</v>
      </c>
      <c r="C24" s="128"/>
      <c r="D24" s="128"/>
      <c r="E24" s="128"/>
      <c r="F24" s="128"/>
      <c r="G24" s="139"/>
      <c r="H24" s="139"/>
      <c r="I24" s="128"/>
      <c r="J24" s="128"/>
      <c r="K24" s="128"/>
      <c r="L24" s="128"/>
      <c r="M24" s="36"/>
      <c r="N24" s="27"/>
      <c r="O24" s="27"/>
    </row>
    <row r="25" spans="1:15" x14ac:dyDescent="0.2">
      <c r="C25" s="8"/>
      <c r="M25" s="9"/>
    </row>
    <row r="26" spans="1:15" x14ac:dyDescent="0.2">
      <c r="C26" s="8"/>
      <c r="M26" s="9"/>
    </row>
    <row r="27" spans="1:15" x14ac:dyDescent="0.2">
      <c r="A27" s="27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8"/>
      <c r="N27" s="37"/>
    </row>
    <row r="28" spans="1:15" ht="15.75" x14ac:dyDescent="0.25">
      <c r="A28" s="75" t="s">
        <v>50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37"/>
    </row>
    <row r="29" spans="1:15" x14ac:dyDescent="0.2">
      <c r="A29" s="2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1"/>
      <c r="N29" s="37"/>
    </row>
    <row r="30" spans="1:15" x14ac:dyDescent="0.2">
      <c r="B30" s="2"/>
      <c r="C30" s="107" t="s">
        <v>10</v>
      </c>
      <c r="D30" s="107"/>
      <c r="E30" s="107" t="s">
        <v>11</v>
      </c>
      <c r="F30" s="107"/>
      <c r="G30" s="107" t="s">
        <v>12</v>
      </c>
      <c r="H30" s="107"/>
      <c r="I30" s="107" t="s">
        <v>13</v>
      </c>
      <c r="J30" s="107"/>
      <c r="K30" s="107" t="s">
        <v>14</v>
      </c>
      <c r="L30" s="107"/>
      <c r="M30" s="38" t="s">
        <v>54</v>
      </c>
      <c r="N30" s="37"/>
    </row>
    <row r="31" spans="1:15" x14ac:dyDescent="0.2">
      <c r="A31" s="27" t="s">
        <v>24</v>
      </c>
      <c r="C31" s="116">
        <f>C66+C71+C76</f>
        <v>0</v>
      </c>
      <c r="D31" s="116"/>
      <c r="E31" s="116">
        <f>E66+E71+E76</f>
        <v>0</v>
      </c>
      <c r="F31" s="116"/>
      <c r="G31" s="116">
        <f>G66+G71+G76</f>
        <v>0</v>
      </c>
      <c r="H31" s="116"/>
      <c r="I31" s="116">
        <f>I66+I71+I76</f>
        <v>0</v>
      </c>
      <c r="J31" s="116"/>
      <c r="K31" s="116">
        <f>K66+K71+K76</f>
        <v>0</v>
      </c>
      <c r="L31" s="116"/>
      <c r="M31" s="47">
        <f>SUM(C31:K31)</f>
        <v>0</v>
      </c>
      <c r="N31" s="37"/>
    </row>
    <row r="32" spans="1:15" ht="20.25" customHeight="1" x14ac:dyDescent="0.2">
      <c r="A32" s="5" t="s">
        <v>28</v>
      </c>
      <c r="B32" s="42"/>
      <c r="C32" s="5"/>
      <c r="D32" s="42"/>
      <c r="E32" s="108" t="s">
        <v>29</v>
      </c>
      <c r="F32" s="108"/>
      <c r="G32" s="109" t="s">
        <v>30</v>
      </c>
      <c r="H32" s="109"/>
      <c r="I32" s="109"/>
      <c r="J32" s="109"/>
      <c r="K32" s="109"/>
      <c r="L32" s="109"/>
      <c r="M32" s="42"/>
      <c r="N32" s="5"/>
    </row>
    <row r="33" spans="1:14" x14ac:dyDescent="0.2">
      <c r="A33" s="5" t="s">
        <v>31</v>
      </c>
      <c r="B33" s="42"/>
      <c r="C33" s="1"/>
      <c r="E33" s="110" t="s">
        <v>32</v>
      </c>
      <c r="F33" s="103"/>
      <c r="G33" s="93"/>
      <c r="H33" s="94"/>
      <c r="I33" s="94"/>
      <c r="J33" s="94"/>
      <c r="K33" s="94"/>
      <c r="L33" s="95"/>
      <c r="M33" s="43"/>
      <c r="N33" s="44" t="s">
        <v>33</v>
      </c>
    </row>
    <row r="34" spans="1:14" x14ac:dyDescent="0.2">
      <c r="A34" s="5" t="s">
        <v>34</v>
      </c>
      <c r="B34" s="42"/>
      <c r="C34" s="1"/>
      <c r="E34" s="102" t="s">
        <v>35</v>
      </c>
      <c r="F34" s="103"/>
      <c r="G34" s="93"/>
      <c r="H34" s="94"/>
      <c r="I34" s="94"/>
      <c r="J34" s="94"/>
      <c r="K34" s="94"/>
      <c r="L34" s="95"/>
      <c r="M34" s="43"/>
      <c r="N34" s="44" t="s">
        <v>33</v>
      </c>
    </row>
    <row r="35" spans="1:14" x14ac:dyDescent="0.2">
      <c r="A35" s="5" t="s">
        <v>36</v>
      </c>
      <c r="B35" s="42"/>
      <c r="C35" s="1"/>
      <c r="E35" s="102" t="s">
        <v>37</v>
      </c>
      <c r="F35" s="103"/>
      <c r="G35" s="93"/>
      <c r="H35" s="94"/>
      <c r="I35" s="94"/>
      <c r="J35" s="94"/>
      <c r="K35" s="94"/>
      <c r="L35" s="95"/>
      <c r="M35" s="45"/>
      <c r="N35" s="44" t="s">
        <v>33</v>
      </c>
    </row>
    <row r="36" spans="1:14" x14ac:dyDescent="0.2">
      <c r="A36" s="5"/>
      <c r="B36" s="42"/>
      <c r="C36" s="1"/>
      <c r="E36" s="102" t="s">
        <v>38</v>
      </c>
      <c r="F36" s="103"/>
      <c r="G36" s="93"/>
      <c r="H36" s="94"/>
      <c r="I36" s="94"/>
      <c r="J36" s="94"/>
      <c r="K36" s="94"/>
      <c r="L36" s="95"/>
      <c r="M36" s="45"/>
      <c r="N36" s="44" t="s">
        <v>33</v>
      </c>
    </row>
    <row r="37" spans="1:14" x14ac:dyDescent="0.2">
      <c r="A37" s="5"/>
      <c r="B37" s="5"/>
      <c r="C37" s="1"/>
      <c r="E37" s="102" t="s">
        <v>61</v>
      </c>
      <c r="F37" s="103"/>
      <c r="G37" s="136"/>
      <c r="H37" s="94"/>
      <c r="I37" s="94"/>
      <c r="J37" s="94"/>
      <c r="K37" s="94"/>
      <c r="L37" s="95"/>
      <c r="M37" s="45"/>
      <c r="N37" s="44" t="s">
        <v>33</v>
      </c>
    </row>
    <row r="38" spans="1:14" ht="15.95" customHeight="1" x14ac:dyDescent="0.2">
      <c r="A38" s="5"/>
      <c r="B38" s="42"/>
      <c r="C38" s="1"/>
      <c r="G38" s="12"/>
      <c r="H38" s="8"/>
      <c r="I38" s="8"/>
      <c r="J38" s="8"/>
      <c r="K38" s="117" t="s">
        <v>55</v>
      </c>
      <c r="L38" s="117"/>
      <c r="M38" s="74">
        <f>SUM(M31:M37)</f>
        <v>0</v>
      </c>
      <c r="N38" s="46" t="str">
        <f>IF(K6="","SJ-Geb",IF(K12="","SJ-Geb",IF(F55&gt;=0,"AE 3",IF(F54&gt;=0,"AE 2",""))))</f>
        <v>SJ-Geb</v>
      </c>
    </row>
    <row r="39" spans="1:14" ht="17.25" customHeight="1" x14ac:dyDescent="0.2">
      <c r="A39" s="5" t="s">
        <v>39</v>
      </c>
      <c r="B39" s="42"/>
      <c r="C39" s="1"/>
      <c r="G39" s="12"/>
      <c r="H39" s="8"/>
      <c r="I39" s="8"/>
      <c r="J39" s="8"/>
      <c r="K39" s="8"/>
      <c r="L39" s="8"/>
      <c r="M39" s="24"/>
      <c r="N39" s="41"/>
    </row>
    <row r="40" spans="1:14" x14ac:dyDescent="0.2">
      <c r="A40" s="5" t="s">
        <v>40</v>
      </c>
      <c r="B40" s="42"/>
      <c r="C40" s="1"/>
      <c r="E40" s="102" t="s">
        <v>41</v>
      </c>
      <c r="F40" s="103"/>
      <c r="G40" s="118"/>
      <c r="H40" s="119"/>
      <c r="I40" s="119"/>
      <c r="J40" s="119"/>
      <c r="K40" s="119"/>
      <c r="L40" s="120"/>
      <c r="M40" s="80"/>
      <c r="N40" s="41"/>
    </row>
    <row r="41" spans="1:14" x14ac:dyDescent="0.2">
      <c r="A41" s="5" t="s">
        <v>42</v>
      </c>
      <c r="B41" s="42"/>
      <c r="C41" s="1"/>
      <c r="E41" s="110" t="s">
        <v>43</v>
      </c>
      <c r="F41" s="103"/>
      <c r="G41" s="93"/>
      <c r="H41" s="94"/>
      <c r="I41" s="94"/>
      <c r="J41" s="94"/>
      <c r="K41" s="94"/>
      <c r="L41" s="95"/>
      <c r="M41" s="43"/>
      <c r="N41" s="41"/>
    </row>
    <row r="42" spans="1:14" x14ac:dyDescent="0.2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8"/>
      <c r="N42" s="37"/>
    </row>
    <row r="43" spans="1:14" ht="34.5" customHeight="1" x14ac:dyDescent="0.2">
      <c r="A43" s="130" t="s">
        <v>60</v>
      </c>
      <c r="B43" s="131"/>
      <c r="C43" s="132"/>
      <c r="D43" s="133"/>
      <c r="E43" s="133"/>
      <c r="F43" s="133"/>
      <c r="G43" s="133"/>
      <c r="H43" s="133"/>
      <c r="I43" s="134"/>
      <c r="J43" s="134"/>
      <c r="K43" s="134"/>
      <c r="L43" s="134"/>
      <c r="M43" s="135"/>
      <c r="N43" s="85"/>
    </row>
    <row r="44" spans="1:14" x14ac:dyDescent="0.2">
      <c r="B44" s="2"/>
      <c r="C44" s="1"/>
      <c r="G44" s="12"/>
      <c r="H44" s="8"/>
      <c r="I44" s="8"/>
      <c r="J44" s="8"/>
      <c r="K44" s="8"/>
      <c r="M44" s="24"/>
    </row>
    <row r="45" spans="1:14" x14ac:dyDescent="0.2">
      <c r="A45" s="1" t="s">
        <v>16</v>
      </c>
      <c r="B45" s="2"/>
      <c r="C45" s="1"/>
      <c r="I45" s="3" t="s">
        <v>17</v>
      </c>
      <c r="J45" s="1"/>
      <c r="K45" s="1"/>
      <c r="L45" s="8"/>
      <c r="M45" s="8"/>
    </row>
    <row r="46" spans="1:14" x14ac:dyDescent="0.2">
      <c r="B46" s="2"/>
      <c r="C46" s="1"/>
      <c r="I46" s="3"/>
      <c r="J46" s="1"/>
      <c r="K46" s="1"/>
      <c r="L46" s="8"/>
      <c r="M46" s="8"/>
    </row>
    <row r="47" spans="1:14" x14ac:dyDescent="0.2">
      <c r="A47" s="13"/>
      <c r="B47" s="14"/>
      <c r="C47" s="14"/>
      <c r="D47" s="14"/>
      <c r="E47" s="12"/>
      <c r="F47" s="8"/>
      <c r="G47" s="12"/>
      <c r="H47" s="12"/>
      <c r="I47" s="14"/>
      <c r="J47" s="13"/>
      <c r="K47" s="14"/>
      <c r="L47" s="14"/>
      <c r="M47" s="13"/>
      <c r="N47" s="12"/>
    </row>
    <row r="48" spans="1:14" x14ac:dyDescent="0.2">
      <c r="A48" s="12"/>
      <c r="B48" s="8"/>
      <c r="C48" s="8"/>
      <c r="D48" s="8"/>
      <c r="E48" s="12"/>
      <c r="F48" s="8"/>
      <c r="G48" s="12"/>
      <c r="H48" s="12"/>
      <c r="I48" s="8"/>
      <c r="J48" s="12"/>
      <c r="K48" s="8"/>
      <c r="L48" s="8"/>
      <c r="M48" s="12"/>
      <c r="N48" s="12"/>
    </row>
    <row r="49" spans="1:14" x14ac:dyDescent="0.2">
      <c r="A49" s="82" t="s">
        <v>62</v>
      </c>
      <c r="C49" s="1"/>
      <c r="D49" s="1"/>
      <c r="E49" s="1"/>
      <c r="F49" s="1"/>
      <c r="I49" s="1"/>
      <c r="J49" s="1"/>
      <c r="K49" s="1"/>
      <c r="L49" s="1"/>
      <c r="M49" s="83" t="s">
        <v>57</v>
      </c>
    </row>
    <row r="50" spans="1:14" x14ac:dyDescent="0.2">
      <c r="C50" s="1"/>
      <c r="D50" s="1"/>
      <c r="E50" s="1"/>
      <c r="F50" s="1"/>
      <c r="I50" s="1"/>
      <c r="J50" s="1"/>
      <c r="K50" s="1"/>
      <c r="L50" s="1"/>
    </row>
    <row r="51" spans="1:14" hidden="1" x14ac:dyDescent="0.2">
      <c r="C51" s="1"/>
      <c r="D51" s="1"/>
      <c r="E51" s="1"/>
      <c r="F51" s="1"/>
      <c r="I51" s="1"/>
      <c r="J51" s="1"/>
      <c r="K51" s="1"/>
      <c r="L51" s="1"/>
    </row>
    <row r="52" spans="1:14" hidden="1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idden="1" x14ac:dyDescent="0.2">
      <c r="A53" s="48"/>
      <c r="B53" s="49" t="str">
        <f>LEFT(K6,4)</f>
        <v/>
      </c>
      <c r="C53" s="48" t="s">
        <v>44</v>
      </c>
      <c r="D53" s="48"/>
      <c r="E53" s="48"/>
      <c r="F53" s="50" t="s">
        <v>45</v>
      </c>
      <c r="G53" s="48"/>
      <c r="H53" s="51" t="s">
        <v>46</v>
      </c>
      <c r="I53" s="48"/>
      <c r="J53" s="48" t="s">
        <v>47</v>
      </c>
      <c r="K53" s="48"/>
      <c r="L53" s="48"/>
      <c r="M53" s="48"/>
      <c r="N53" s="48"/>
    </row>
    <row r="54" spans="1:14" hidden="1" x14ac:dyDescent="0.2">
      <c r="A54" s="52">
        <v>55</v>
      </c>
      <c r="B54" s="49" t="e">
        <f>B53-54</f>
        <v>#VALUE!</v>
      </c>
      <c r="C54" s="53" t="e">
        <f>"31.07."&amp;B54</f>
        <v>#VALUE!</v>
      </c>
      <c r="D54" s="52"/>
      <c r="E54" s="48"/>
      <c r="F54" s="54" t="e">
        <f>C54-K12</f>
        <v>#VALUE!</v>
      </c>
      <c r="G54" s="48"/>
      <c r="H54" s="51">
        <v>2</v>
      </c>
      <c r="I54" s="48"/>
      <c r="J54" s="48" t="s">
        <v>48</v>
      </c>
      <c r="K54" s="48"/>
      <c r="L54" s="48"/>
      <c r="M54" s="48"/>
      <c r="N54" s="48"/>
    </row>
    <row r="55" spans="1:14" hidden="1" x14ac:dyDescent="0.2">
      <c r="A55" s="52">
        <v>60</v>
      </c>
      <c r="B55" s="49" t="e">
        <f>B53-59</f>
        <v>#VALUE!</v>
      </c>
      <c r="C55" s="53" t="e">
        <f>"31.07."&amp;B55</f>
        <v>#VALUE!</v>
      </c>
      <c r="D55" s="52"/>
      <c r="E55" s="48"/>
      <c r="F55" s="54" t="e">
        <f>C55-K12</f>
        <v>#VALUE!</v>
      </c>
      <c r="G55" s="48"/>
      <c r="H55" s="51">
        <v>3</v>
      </c>
      <c r="I55" s="48"/>
      <c r="J55" s="48" t="s">
        <v>49</v>
      </c>
      <c r="K55" s="48"/>
      <c r="L55" s="48"/>
      <c r="M55" s="48"/>
      <c r="N55" s="48"/>
    </row>
    <row r="56" spans="1:14" hidden="1" x14ac:dyDescent="0.2">
      <c r="A56" s="48"/>
      <c r="B56" s="48"/>
      <c r="C56" s="52"/>
      <c r="D56" s="52"/>
      <c r="E56" s="52"/>
      <c r="F56" s="52"/>
      <c r="G56" s="48"/>
      <c r="H56" s="48"/>
      <c r="I56" s="52"/>
      <c r="J56" s="52"/>
      <c r="K56" s="52"/>
      <c r="L56" s="52"/>
      <c r="M56" s="48"/>
      <c r="N56" s="48"/>
    </row>
    <row r="57" spans="1:14" hidden="1" x14ac:dyDescent="0.2">
      <c r="A57" s="48" t="s">
        <v>25</v>
      </c>
      <c r="B57" s="48"/>
      <c r="C57" s="52"/>
      <c r="D57" s="52"/>
      <c r="E57" s="52"/>
      <c r="F57" s="52"/>
      <c r="G57" s="48"/>
      <c r="H57" s="48"/>
      <c r="I57" s="52"/>
      <c r="J57" s="52"/>
      <c r="K57" s="52"/>
      <c r="L57" s="52"/>
      <c r="M57" s="48"/>
      <c r="N57" s="48"/>
    </row>
    <row r="58" spans="1:14" hidden="1" x14ac:dyDescent="0.2">
      <c r="A58" s="48"/>
      <c r="B58" s="55" t="s">
        <v>18</v>
      </c>
      <c r="C58" s="115" t="s">
        <v>10</v>
      </c>
      <c r="D58" s="115"/>
      <c r="E58" s="115" t="s">
        <v>11</v>
      </c>
      <c r="F58" s="115"/>
      <c r="G58" s="115" t="s">
        <v>12</v>
      </c>
      <c r="H58" s="115"/>
      <c r="I58" s="115" t="s">
        <v>13</v>
      </c>
      <c r="J58" s="115"/>
      <c r="K58" s="115" t="s">
        <v>14</v>
      </c>
      <c r="L58" s="115"/>
      <c r="M58" s="48"/>
      <c r="N58" s="48"/>
    </row>
    <row r="59" spans="1:14" hidden="1" x14ac:dyDescent="0.2">
      <c r="A59" s="48"/>
      <c r="B59" s="55">
        <v>13</v>
      </c>
      <c r="C59" s="69">
        <f>C15</f>
        <v>0</v>
      </c>
      <c r="D59" s="70"/>
      <c r="E59" s="69">
        <f>E15</f>
        <v>0</v>
      </c>
      <c r="F59" s="70"/>
      <c r="G59" s="69">
        <f>G15</f>
        <v>0</v>
      </c>
      <c r="H59" s="70"/>
      <c r="I59" s="69">
        <f>I15</f>
        <v>0</v>
      </c>
      <c r="J59" s="70"/>
      <c r="K59" s="69">
        <f>K15</f>
        <v>0</v>
      </c>
      <c r="L59" s="70"/>
      <c r="M59" s="48"/>
      <c r="N59" s="48"/>
    </row>
    <row r="60" spans="1:14" hidden="1" x14ac:dyDescent="0.2">
      <c r="A60" s="48"/>
      <c r="B60" s="55">
        <v>16</v>
      </c>
      <c r="C60" s="71">
        <f>C18</f>
        <v>0</v>
      </c>
      <c r="D60" s="72"/>
      <c r="E60" s="71">
        <f>E18</f>
        <v>0</v>
      </c>
      <c r="F60" s="72"/>
      <c r="G60" s="71">
        <f>G18</f>
        <v>0</v>
      </c>
      <c r="H60" s="72"/>
      <c r="I60" s="71">
        <f>I18</f>
        <v>0</v>
      </c>
      <c r="J60" s="72"/>
      <c r="K60" s="71">
        <f>K18</f>
        <v>0</v>
      </c>
      <c r="L60" s="72"/>
      <c r="M60" s="48"/>
      <c r="N60" s="48"/>
    </row>
    <row r="61" spans="1:14" hidden="1" x14ac:dyDescent="0.2">
      <c r="A61" s="48"/>
      <c r="B61" s="55">
        <v>19</v>
      </c>
      <c r="C61" s="71">
        <f>C21</f>
        <v>0</v>
      </c>
      <c r="D61" s="72"/>
      <c r="E61" s="71">
        <f>E21</f>
        <v>0</v>
      </c>
      <c r="F61" s="72"/>
      <c r="G61" s="56" t="str">
        <f>LEFT(G21,2)</f>
        <v/>
      </c>
      <c r="H61" s="57"/>
      <c r="I61" s="71">
        <f>I21</f>
        <v>0</v>
      </c>
      <c r="J61" s="72"/>
      <c r="K61" s="71">
        <f>K21</f>
        <v>0</v>
      </c>
      <c r="L61" s="72"/>
      <c r="M61" s="48"/>
      <c r="N61" s="48"/>
    </row>
    <row r="62" spans="1:14" hidden="1" x14ac:dyDescent="0.2">
      <c r="A62" s="48"/>
      <c r="B62" s="48"/>
      <c r="C62" s="52"/>
      <c r="D62" s="52"/>
      <c r="E62" s="52"/>
      <c r="F62" s="52"/>
      <c r="G62" s="48"/>
      <c r="H62" s="48"/>
      <c r="I62" s="52"/>
      <c r="J62" s="52"/>
      <c r="K62" s="52"/>
      <c r="L62" s="52"/>
      <c r="M62" s="48"/>
      <c r="N62" s="48"/>
    </row>
    <row r="63" spans="1:14" hidden="1" x14ac:dyDescent="0.2">
      <c r="A63" s="48"/>
      <c r="B63" s="58" t="s">
        <v>20</v>
      </c>
      <c r="C63" s="76">
        <f>IF(C59="alle",2,0)</f>
        <v>0</v>
      </c>
      <c r="D63" s="59"/>
      <c r="E63" s="76">
        <f>IF(E59="alle",2,0)</f>
        <v>0</v>
      </c>
      <c r="F63" s="59"/>
      <c r="G63" s="76">
        <f>IF(G59="alle",2,0)</f>
        <v>0</v>
      </c>
      <c r="H63" s="59"/>
      <c r="I63" s="76">
        <f>IF(I59="alle",2,0)</f>
        <v>0</v>
      </c>
      <c r="J63" s="59"/>
      <c r="K63" s="76">
        <f>IF(K59="alle",2,0)</f>
        <v>0</v>
      </c>
      <c r="L63" s="59"/>
      <c r="M63" s="60"/>
      <c r="N63" s="58"/>
    </row>
    <row r="64" spans="1:14" hidden="1" x14ac:dyDescent="0.2">
      <c r="A64" s="48"/>
      <c r="B64" s="58"/>
      <c r="C64" s="76">
        <f t="shared" ref="C64:E65" si="0">IF(C60="alle",2,0)</f>
        <v>0</v>
      </c>
      <c r="D64" s="59"/>
      <c r="E64" s="76">
        <f t="shared" si="0"/>
        <v>0</v>
      </c>
      <c r="F64" s="59"/>
      <c r="G64" s="76">
        <f>IF(G60="alle",2,0)</f>
        <v>0</v>
      </c>
      <c r="H64" s="59"/>
      <c r="I64" s="76">
        <f>IF(I60="alle",2,0)</f>
        <v>0</v>
      </c>
      <c r="J64" s="59"/>
      <c r="K64" s="76">
        <f>IF(K60="alle",2,0)</f>
        <v>0</v>
      </c>
      <c r="L64" s="59"/>
      <c r="M64" s="60"/>
      <c r="N64" s="58"/>
    </row>
    <row r="65" spans="1:14" hidden="1" x14ac:dyDescent="0.2">
      <c r="A65" s="48"/>
      <c r="B65" s="58"/>
      <c r="C65" s="76">
        <f t="shared" si="0"/>
        <v>0</v>
      </c>
      <c r="D65" s="59"/>
      <c r="E65" s="76">
        <f t="shared" si="0"/>
        <v>0</v>
      </c>
      <c r="F65" s="59"/>
      <c r="G65" s="76"/>
      <c r="H65" s="59"/>
      <c r="I65" s="76">
        <f>IF(I61="alle",2,0)</f>
        <v>0</v>
      </c>
      <c r="J65" s="59"/>
      <c r="K65" s="76">
        <f>IF(K61="alle",2,0)</f>
        <v>0</v>
      </c>
      <c r="L65" s="59"/>
      <c r="M65" s="60"/>
      <c r="N65" s="58"/>
    </row>
    <row r="66" spans="1:14" hidden="1" x14ac:dyDescent="0.2">
      <c r="A66" s="48"/>
      <c r="B66" s="58"/>
      <c r="C66" s="61">
        <f>SUM(C63:C65)</f>
        <v>0</v>
      </c>
      <c r="D66" s="62"/>
      <c r="E66" s="61">
        <f>SUM(E63:E65)</f>
        <v>0</v>
      </c>
      <c r="F66" s="63"/>
      <c r="G66" s="61">
        <f>SUM(G63:G65)</f>
        <v>0</v>
      </c>
      <c r="H66" s="62"/>
      <c r="I66" s="61">
        <f>SUM(I63:I65)</f>
        <v>0</v>
      </c>
      <c r="J66" s="62"/>
      <c r="K66" s="61">
        <f>SUM(K63:K65)</f>
        <v>0</v>
      </c>
      <c r="L66" s="63"/>
      <c r="M66" s="62">
        <f>SUM(C66:K66)</f>
        <v>0</v>
      </c>
      <c r="N66" s="48"/>
    </row>
    <row r="67" spans="1:14" hidden="1" x14ac:dyDescent="0.2">
      <c r="A67" s="48"/>
      <c r="B67" s="48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5"/>
      <c r="N67" s="48"/>
    </row>
    <row r="68" spans="1:14" hidden="1" x14ac:dyDescent="0.2">
      <c r="A68" s="48"/>
      <c r="B68" s="48" t="s">
        <v>8</v>
      </c>
      <c r="C68" s="77">
        <f>IF(C59="A",2,0)</f>
        <v>0</v>
      </c>
      <c r="D68" s="66"/>
      <c r="E68" s="77">
        <f>IF(E59="A",2,0)</f>
        <v>0</v>
      </c>
      <c r="F68" s="66"/>
      <c r="G68" s="77">
        <f>IF(G59="A",2,0)</f>
        <v>0</v>
      </c>
      <c r="H68" s="66"/>
      <c r="I68" s="77">
        <f>IF(I59="A",2,0)</f>
        <v>0</v>
      </c>
      <c r="J68" s="66"/>
      <c r="K68" s="77">
        <f>IF(K59="A",2,0)</f>
        <v>0</v>
      </c>
      <c r="L68" s="66"/>
      <c r="M68" s="67"/>
      <c r="N68" s="58"/>
    </row>
    <row r="69" spans="1:14" hidden="1" x14ac:dyDescent="0.2">
      <c r="A69" s="48"/>
      <c r="B69" s="48"/>
      <c r="C69" s="77">
        <f>IF(C60="A",2,0)</f>
        <v>0</v>
      </c>
      <c r="D69" s="66"/>
      <c r="E69" s="77">
        <f>IF(E60="A",2,0)</f>
        <v>0</v>
      </c>
      <c r="F69" s="66"/>
      <c r="G69" s="77">
        <f>IF(G60="A",2,0)</f>
        <v>0</v>
      </c>
      <c r="H69" s="66"/>
      <c r="I69" s="77">
        <f>IF(I60="A",2,0)</f>
        <v>0</v>
      </c>
      <c r="J69" s="66"/>
      <c r="K69" s="77">
        <f>IF(K60="A",2,0)</f>
        <v>0</v>
      </c>
      <c r="L69" s="66"/>
      <c r="M69" s="67"/>
      <c r="N69" s="58"/>
    </row>
    <row r="70" spans="1:14" hidden="1" x14ac:dyDescent="0.2">
      <c r="A70" s="48"/>
      <c r="B70" s="48"/>
      <c r="C70" s="77">
        <f>IF(C61="A",2,0)</f>
        <v>0</v>
      </c>
      <c r="D70" s="66"/>
      <c r="E70" s="77">
        <f>IF(E61="A",2,0)</f>
        <v>0</v>
      </c>
      <c r="F70" s="66"/>
      <c r="G70" s="77"/>
      <c r="H70" s="66"/>
      <c r="I70" s="77">
        <f>IF(I61="A",2,0)</f>
        <v>0</v>
      </c>
      <c r="J70" s="66"/>
      <c r="K70" s="77">
        <f>IF(K61="A",2,0)</f>
        <v>0</v>
      </c>
      <c r="L70" s="66"/>
      <c r="M70" s="67"/>
      <c r="N70" s="58"/>
    </row>
    <row r="71" spans="1:14" hidden="1" x14ac:dyDescent="0.2">
      <c r="A71" s="48"/>
      <c r="B71" s="58"/>
      <c r="C71" s="61">
        <f>SUM(C68:C70)</f>
        <v>0</v>
      </c>
      <c r="D71" s="62"/>
      <c r="E71" s="61">
        <f>SUM(E68:E70)</f>
        <v>0</v>
      </c>
      <c r="F71" s="63"/>
      <c r="G71" s="61">
        <f>SUM(G68:G70)</f>
        <v>0</v>
      </c>
      <c r="H71" s="62"/>
      <c r="I71" s="61">
        <f>SUM(I68:I70)</f>
        <v>0</v>
      </c>
      <c r="J71" s="62"/>
      <c r="K71" s="61">
        <f>SUM(K68:K70)</f>
        <v>0</v>
      </c>
      <c r="L71" s="63"/>
      <c r="M71" s="62">
        <f>SUM(C71:K71)</f>
        <v>0</v>
      </c>
      <c r="N71" s="48"/>
    </row>
    <row r="72" spans="1:14" hidden="1" x14ac:dyDescent="0.2">
      <c r="A72" s="48"/>
      <c r="B72" s="48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5"/>
      <c r="N72" s="48"/>
    </row>
    <row r="73" spans="1:14" hidden="1" x14ac:dyDescent="0.2">
      <c r="A73" s="48"/>
      <c r="B73" s="48" t="s">
        <v>9</v>
      </c>
      <c r="C73" s="77">
        <f>IF(C59="b",2,0)</f>
        <v>0</v>
      </c>
      <c r="D73" s="66"/>
      <c r="E73" s="77">
        <f>IF(E59="b",2,0)</f>
        <v>0</v>
      </c>
      <c r="F73" s="66"/>
      <c r="G73" s="77">
        <f>IF(G59="b",2,0)</f>
        <v>0</v>
      </c>
      <c r="H73" s="66"/>
      <c r="I73" s="77">
        <f>IF(I59="b",2,0)</f>
        <v>0</v>
      </c>
      <c r="J73" s="66"/>
      <c r="K73" s="77">
        <f>IF(K59="b",2,0)</f>
        <v>0</v>
      </c>
      <c r="L73" s="66"/>
      <c r="M73" s="67"/>
      <c r="N73" s="58"/>
    </row>
    <row r="74" spans="1:14" hidden="1" x14ac:dyDescent="0.2">
      <c r="A74" s="48"/>
      <c r="B74" s="48"/>
      <c r="C74" s="77">
        <f t="shared" ref="C74:E75" si="1">IF(C60="b",2,0)</f>
        <v>0</v>
      </c>
      <c r="D74" s="66"/>
      <c r="E74" s="77">
        <f t="shared" si="1"/>
        <v>0</v>
      </c>
      <c r="F74" s="66"/>
      <c r="G74" s="77">
        <f>IF(G60="b",2,0)</f>
        <v>0</v>
      </c>
      <c r="H74" s="66"/>
      <c r="I74" s="77">
        <f>IF(I60="b",2,0)</f>
        <v>0</v>
      </c>
      <c r="J74" s="66"/>
      <c r="K74" s="77">
        <f>IF(K60="b",2,0)</f>
        <v>0</v>
      </c>
      <c r="L74" s="66"/>
      <c r="M74" s="67"/>
      <c r="N74" s="58"/>
    </row>
    <row r="75" spans="1:14" hidden="1" x14ac:dyDescent="0.2">
      <c r="A75" s="48"/>
      <c r="B75" s="48"/>
      <c r="C75" s="77">
        <f t="shared" si="1"/>
        <v>0</v>
      </c>
      <c r="D75" s="66"/>
      <c r="E75" s="77">
        <f t="shared" si="1"/>
        <v>0</v>
      </c>
      <c r="F75" s="66"/>
      <c r="G75" s="77"/>
      <c r="H75" s="66"/>
      <c r="I75" s="77">
        <f>IF(I61="b",2,0)</f>
        <v>0</v>
      </c>
      <c r="J75" s="66"/>
      <c r="K75" s="77">
        <f>IF(K61="b",2,0)</f>
        <v>0</v>
      </c>
      <c r="L75" s="66"/>
      <c r="M75" s="67"/>
      <c r="N75" s="58"/>
    </row>
    <row r="76" spans="1:14" hidden="1" x14ac:dyDescent="0.2">
      <c r="A76" s="48"/>
      <c r="B76" s="48"/>
      <c r="C76" s="61">
        <f>SUM(C73:C75)</f>
        <v>0</v>
      </c>
      <c r="D76" s="62"/>
      <c r="E76" s="61">
        <f>SUM(E73:E75)</f>
        <v>0</v>
      </c>
      <c r="F76" s="63"/>
      <c r="G76" s="61">
        <f>SUM(G73:G75)</f>
        <v>0</v>
      </c>
      <c r="H76" s="62"/>
      <c r="I76" s="61">
        <f>SUM(I73:I75)</f>
        <v>0</v>
      </c>
      <c r="J76" s="62"/>
      <c r="K76" s="61">
        <f>SUM(K73:K75)</f>
        <v>0</v>
      </c>
      <c r="L76" s="63"/>
      <c r="M76" s="62">
        <f>SUM(C76:K76)</f>
        <v>0</v>
      </c>
      <c r="N76" s="48"/>
    </row>
    <row r="77" spans="1:14" hidden="1" x14ac:dyDescent="0.2">
      <c r="A77" s="48"/>
      <c r="B77" s="48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68"/>
      <c r="N77" s="48"/>
    </row>
  </sheetData>
  <sheetProtection algorithmName="SHA-512" hashValue="5qgU6kc/n0VAnIZQfrGXwCW/RXyy+Tv7wJCUUzuI2e6FC3k2p7Z3qKoxcguiAmd3wVCia4JuKvZdstLYbJCWKg==" saltValue="R0kJMNCflVewuCRizUIoSg==" spinCount="100000" sheet="1" objects="1" scenarios="1" selectLockedCells="1"/>
  <mergeCells count="86">
    <mergeCell ref="A43:B43"/>
    <mergeCell ref="C43:M43"/>
    <mergeCell ref="G17:H17"/>
    <mergeCell ref="G36:L36"/>
    <mergeCell ref="E37:F37"/>
    <mergeCell ref="G37:L37"/>
    <mergeCell ref="K17:L17"/>
    <mergeCell ref="K24:L24"/>
    <mergeCell ref="K20:L20"/>
    <mergeCell ref="G21:H21"/>
    <mergeCell ref="G22:H22"/>
    <mergeCell ref="G23:H23"/>
    <mergeCell ref="G24:H24"/>
    <mergeCell ref="C21:D23"/>
    <mergeCell ref="E21:F23"/>
    <mergeCell ref="I21:J23"/>
    <mergeCell ref="H3:J3"/>
    <mergeCell ref="E30:F30"/>
    <mergeCell ref="G30:H30"/>
    <mergeCell ref="I30:J30"/>
    <mergeCell ref="C7:G7"/>
    <mergeCell ref="C8:G8"/>
    <mergeCell ref="C17:D17"/>
    <mergeCell ref="E17:F17"/>
    <mergeCell ref="C12:D12"/>
    <mergeCell ref="C24:D24"/>
    <mergeCell ref="I17:J17"/>
    <mergeCell ref="E24:F24"/>
    <mergeCell ref="I24:J24"/>
    <mergeCell ref="E20:F20"/>
    <mergeCell ref="I20:J20"/>
    <mergeCell ref="G20:H20"/>
    <mergeCell ref="K21:L23"/>
    <mergeCell ref="C18:D19"/>
    <mergeCell ref="E18:F19"/>
    <mergeCell ref="G18:H19"/>
    <mergeCell ref="I18:J19"/>
    <mergeCell ref="K18:L19"/>
    <mergeCell ref="K58:L58"/>
    <mergeCell ref="K31:L31"/>
    <mergeCell ref="C31:D31"/>
    <mergeCell ref="E31:F31"/>
    <mergeCell ref="G31:H31"/>
    <mergeCell ref="C58:D58"/>
    <mergeCell ref="E58:F58"/>
    <mergeCell ref="G58:H58"/>
    <mergeCell ref="I58:J58"/>
    <mergeCell ref="I31:J31"/>
    <mergeCell ref="K38:L38"/>
    <mergeCell ref="E40:F40"/>
    <mergeCell ref="G40:L40"/>
    <mergeCell ref="E41:F41"/>
    <mergeCell ref="G41:L41"/>
    <mergeCell ref="E36:F36"/>
    <mergeCell ref="C6:G6"/>
    <mergeCell ref="K6:M6"/>
    <mergeCell ref="K7:M7"/>
    <mergeCell ref="K14:L14"/>
    <mergeCell ref="C14:D14"/>
    <mergeCell ref="E14:F14"/>
    <mergeCell ref="G14:H14"/>
    <mergeCell ref="I14:J14"/>
    <mergeCell ref="K8:M8"/>
    <mergeCell ref="C9:G9"/>
    <mergeCell ref="G35:L35"/>
    <mergeCell ref="C20:D20"/>
    <mergeCell ref="C11:G11"/>
    <mergeCell ref="I11:J11"/>
    <mergeCell ref="K11:M11"/>
    <mergeCell ref="E35:F35"/>
    <mergeCell ref="K12:M12"/>
    <mergeCell ref="K15:L16"/>
    <mergeCell ref="C30:D30"/>
    <mergeCell ref="E34:F34"/>
    <mergeCell ref="G34:L34"/>
    <mergeCell ref="E32:F32"/>
    <mergeCell ref="G32:L32"/>
    <mergeCell ref="E33:F33"/>
    <mergeCell ref="G33:L33"/>
    <mergeCell ref="K30:L30"/>
    <mergeCell ref="C15:D16"/>
    <mergeCell ref="E15:F16"/>
    <mergeCell ref="G15:H16"/>
    <mergeCell ref="I15:J16"/>
    <mergeCell ref="K9:M9"/>
    <mergeCell ref="K10:M10"/>
  </mergeCells>
  <phoneticPr fontId="7" type="noConversion"/>
  <conditionalFormatting sqref="H63:H65 D63:D65 J63:J65 C77:L77 L73:L75 F73:F75 D73:D75 H73:H75 J73:J75 C72:L72 F63:F65 D68:D70 H68:H70 C67:L67 L68:L70 J68:J70 F68:F70 L63:L65">
    <cfRule type="cellIs" dxfId="2" priority="1" stopIfTrue="1" operator="greaterThan">
      <formula>0</formula>
    </cfRule>
  </conditionalFormatting>
  <conditionalFormatting sqref="C25:C26">
    <cfRule type="cellIs" dxfId="1" priority="2" stopIfTrue="1" operator="greaterThan">
      <formula>0</formula>
    </cfRule>
  </conditionalFormatting>
  <conditionalFormatting sqref="C15:L16 C21:F23 I21:L23 C18:L19">
    <cfRule type="cellIs" dxfId="0" priority="3" stopIfTrue="1" operator="notEqual">
      <formula>""</formula>
    </cfRule>
  </conditionalFormatting>
  <printOptions horizontalCentered="1"/>
  <pageMargins left="0.78740157480314965" right="0.39370078740157483" top="0.6692913385826772" bottom="0.39370078740157483" header="0.51181102362204722" footer="0.51181102362204722"/>
  <pageSetup paperSize="9" scale="90" orientation="portrait" r:id="rId1"/>
  <headerFooter alignWithMargins="0"/>
  <rowBreaks count="1" manualBreakCount="1">
    <brk id="4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KG-Zweitlehrperson</vt:lpstr>
      <vt:lpstr>'KG-Zweitlehrperson'!Druckbereich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Roland.Birrer@sz.ch</dc:creator>
  <cp:lastModifiedBy>Roland Birrer</cp:lastModifiedBy>
  <cp:lastPrinted>2019-05-06T09:31:37Z</cp:lastPrinted>
  <dcterms:created xsi:type="dcterms:W3CDTF">2003-12-21T15:41:39Z</dcterms:created>
  <dcterms:modified xsi:type="dcterms:W3CDTF">2021-06-22T06:07:37Z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96 96 1280 720</vt:lpwstr>
  </property>
</Properties>
</file>