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VS\ASC-S\Mitarbeiter ASC\Birrer Roland\Projekte\Stundenplanformulare LP21\Definitive Versionen LP 21\Version 2022\"/>
    </mc:Choice>
  </mc:AlternateContent>
  <bookViews>
    <workbookView xWindow="840" yWindow="645" windowWidth="15480" windowHeight="11640"/>
  </bookViews>
  <sheets>
    <sheet name="Primar 3klassig" sheetId="5" r:id="rId1"/>
  </sheets>
  <calcPr calcId="162913"/>
</workbook>
</file>

<file path=xl/calcChain.xml><?xml version="1.0" encoding="utf-8"?>
<calcChain xmlns="http://schemas.openxmlformats.org/spreadsheetml/2006/main">
  <c r="B22" i="5" l="1"/>
  <c r="K225" i="5" l="1"/>
  <c r="K226" i="5"/>
  <c r="K227" i="5"/>
  <c r="J225" i="5"/>
  <c r="J226" i="5"/>
  <c r="J227" i="5"/>
  <c r="K207" i="5"/>
  <c r="K208" i="5"/>
  <c r="K209" i="5"/>
  <c r="J207" i="5"/>
  <c r="J208" i="5"/>
  <c r="J209" i="5"/>
  <c r="K189" i="5"/>
  <c r="K190" i="5"/>
  <c r="K191" i="5"/>
  <c r="J189" i="5"/>
  <c r="J190" i="5"/>
  <c r="J191" i="5"/>
  <c r="K171" i="5"/>
  <c r="K172" i="5"/>
  <c r="K173" i="5"/>
  <c r="J171" i="5"/>
  <c r="J172" i="5"/>
  <c r="J173" i="5"/>
  <c r="K153" i="5"/>
  <c r="K154" i="5"/>
  <c r="K155" i="5"/>
  <c r="J153" i="5"/>
  <c r="J154" i="5"/>
  <c r="J155" i="5"/>
  <c r="I153" i="5" l="1"/>
  <c r="I154" i="5"/>
  <c r="I155" i="5"/>
  <c r="I225" i="5"/>
  <c r="I226" i="5"/>
  <c r="I227" i="5"/>
  <c r="I207" i="5"/>
  <c r="I208" i="5"/>
  <c r="I209" i="5"/>
  <c r="I189" i="5"/>
  <c r="I190" i="5"/>
  <c r="I191" i="5"/>
  <c r="I171" i="5"/>
  <c r="I172" i="5"/>
  <c r="I173" i="5"/>
  <c r="AV123" i="5" l="1"/>
  <c r="AV124" i="5"/>
  <c r="AV125" i="5"/>
  <c r="AD123" i="5"/>
  <c r="AD124" i="5"/>
  <c r="AD125" i="5"/>
  <c r="I123" i="5"/>
  <c r="I124" i="5"/>
  <c r="I125" i="5"/>
  <c r="AV114" i="5"/>
  <c r="AV115" i="5"/>
  <c r="AV116" i="5"/>
  <c r="AD114" i="5"/>
  <c r="AD115" i="5"/>
  <c r="AD116" i="5"/>
  <c r="I114" i="5"/>
  <c r="I115" i="5"/>
  <c r="I116" i="5"/>
  <c r="AV105" i="5"/>
  <c r="AV106" i="5"/>
  <c r="AV107" i="5"/>
  <c r="AD105" i="5"/>
  <c r="AD106" i="5"/>
  <c r="AD107" i="5"/>
  <c r="I105" i="5"/>
  <c r="I106" i="5"/>
  <c r="I107" i="5"/>
  <c r="J233" i="5" l="1"/>
  <c r="J235" i="5"/>
  <c r="J197" i="5"/>
  <c r="J198" i="5"/>
  <c r="J216" i="5"/>
  <c r="J199" i="5"/>
  <c r="J179" i="5"/>
  <c r="J181" i="5"/>
  <c r="J180" i="5"/>
  <c r="J215" i="5" l="1"/>
  <c r="J234" i="5"/>
  <c r="B77" i="5" l="1"/>
  <c r="B79" i="5" s="1"/>
  <c r="C79" i="5" s="1"/>
  <c r="F79" i="5" s="1"/>
  <c r="U62" i="5" s="1"/>
  <c r="AP84" i="5"/>
  <c r="AP90" i="5"/>
  <c r="AP89" i="5"/>
  <c r="AP88" i="5"/>
  <c r="AQ88" i="5" s="1"/>
  <c r="AP87" i="5"/>
  <c r="AP86" i="5"/>
  <c r="AP94" i="5" s="1"/>
  <c r="AP85" i="5"/>
  <c r="AP83" i="5"/>
  <c r="AS90" i="5"/>
  <c r="AS89" i="5"/>
  <c r="AS97" i="5" s="1"/>
  <c r="AS88" i="5"/>
  <c r="AS96" i="5" s="1"/>
  <c r="AS87" i="5"/>
  <c r="AT87" i="5" s="1"/>
  <c r="AS95" i="5" s="1"/>
  <c r="AS86" i="5"/>
  <c r="AS85" i="5"/>
  <c r="AS84" i="5"/>
  <c r="AS83" i="5"/>
  <c r="AV87" i="5"/>
  <c r="AV86" i="5"/>
  <c r="AV85" i="5"/>
  <c r="AV84" i="5"/>
  <c r="AW84" i="5" s="1"/>
  <c r="AV83" i="5"/>
  <c r="AY84" i="5"/>
  <c r="AY90" i="5"/>
  <c r="AY89" i="5"/>
  <c r="AY88" i="5"/>
  <c r="AZ88" i="5" s="1"/>
  <c r="AY87" i="5"/>
  <c r="AY86" i="5"/>
  <c r="AY85" i="5"/>
  <c r="AZ85" i="5" s="1"/>
  <c r="AY83" i="5"/>
  <c r="BB90" i="5"/>
  <c r="BB89" i="5"/>
  <c r="BB88" i="5"/>
  <c r="BB87" i="5"/>
  <c r="BB86" i="5"/>
  <c r="BB85" i="5"/>
  <c r="BB84" i="5"/>
  <c r="BB83" i="5"/>
  <c r="X84" i="5"/>
  <c r="X90" i="5"/>
  <c r="Y90" i="5" s="1"/>
  <c r="X89" i="5"/>
  <c r="X88" i="5"/>
  <c r="X87" i="5"/>
  <c r="X86" i="5"/>
  <c r="X85" i="5"/>
  <c r="X83" i="5"/>
  <c r="AA90" i="5"/>
  <c r="AA89" i="5"/>
  <c r="AA97" i="5" s="1"/>
  <c r="AA88" i="5"/>
  <c r="AB88" i="5" s="1"/>
  <c r="AA87" i="5"/>
  <c r="AA86" i="5"/>
  <c r="AA85" i="5"/>
  <c r="AA84" i="5"/>
  <c r="AA92" i="5" s="1"/>
  <c r="AA83" i="5"/>
  <c r="AD87" i="5"/>
  <c r="AD86" i="5"/>
  <c r="AD85" i="5"/>
  <c r="AD84" i="5"/>
  <c r="AD83" i="5"/>
  <c r="AG84" i="5"/>
  <c r="AG92" i="5" s="1"/>
  <c r="AG90" i="5"/>
  <c r="AG89" i="5"/>
  <c r="AG97" i="5" s="1"/>
  <c r="AG88" i="5"/>
  <c r="AG96" i="5" s="1"/>
  <c r="AG87" i="5"/>
  <c r="AH87" i="5" s="1"/>
  <c r="AG86" i="5"/>
  <c r="AG85" i="5"/>
  <c r="AG83" i="5"/>
  <c r="AJ90" i="5"/>
  <c r="AJ89" i="5"/>
  <c r="AJ88" i="5"/>
  <c r="AJ87" i="5"/>
  <c r="AJ86" i="5"/>
  <c r="AJ85" i="5"/>
  <c r="AJ93" i="5" s="1"/>
  <c r="AJ84" i="5"/>
  <c r="AJ92" i="5" s="1"/>
  <c r="AJ83" i="5"/>
  <c r="F90" i="5"/>
  <c r="F89" i="5"/>
  <c r="F88" i="5"/>
  <c r="F87" i="5"/>
  <c r="G87" i="5" s="1"/>
  <c r="F86" i="5"/>
  <c r="G86" i="5" s="1"/>
  <c r="F85" i="5"/>
  <c r="F93" i="5" s="1"/>
  <c r="F84" i="5"/>
  <c r="I87" i="5"/>
  <c r="I86" i="5"/>
  <c r="I85" i="5"/>
  <c r="I93" i="5" s="1"/>
  <c r="I84" i="5"/>
  <c r="L84" i="5"/>
  <c r="L90" i="5"/>
  <c r="L89" i="5"/>
  <c r="L88" i="5"/>
  <c r="L87" i="5"/>
  <c r="L86" i="5"/>
  <c r="L85" i="5"/>
  <c r="L93" i="5" s="1"/>
  <c r="O90" i="5"/>
  <c r="O89" i="5"/>
  <c r="O88" i="5"/>
  <c r="O87" i="5"/>
  <c r="O86" i="5"/>
  <c r="O94" i="5" s="1"/>
  <c r="O85" i="5"/>
  <c r="P85" i="5" s="1"/>
  <c r="O84" i="5"/>
  <c r="P84" i="5" s="1"/>
  <c r="Y89" i="5"/>
  <c r="AQ90" i="5"/>
  <c r="AQ86" i="5"/>
  <c r="G90" i="5"/>
  <c r="G89" i="5"/>
  <c r="AB90" i="5"/>
  <c r="AT89" i="5"/>
  <c r="AT86" i="5"/>
  <c r="AT85" i="5"/>
  <c r="AE87" i="5"/>
  <c r="AW87" i="5"/>
  <c r="AW86" i="5"/>
  <c r="AV132" i="5"/>
  <c r="M89" i="5"/>
  <c r="M84" i="5"/>
  <c r="AG132" i="5"/>
  <c r="AZ89" i="5"/>
  <c r="AZ87" i="5"/>
  <c r="AY95" i="5" s="1"/>
  <c r="P88" i="5"/>
  <c r="AK89" i="5"/>
  <c r="AK87" i="5"/>
  <c r="BC90" i="5"/>
  <c r="BC88" i="5"/>
  <c r="BC87" i="5"/>
  <c r="BC86" i="5"/>
  <c r="C90" i="5"/>
  <c r="C89" i="5"/>
  <c r="C97" i="5" s="1"/>
  <c r="C88" i="5"/>
  <c r="C87" i="5"/>
  <c r="C86" i="5"/>
  <c r="C85" i="5"/>
  <c r="C84" i="5"/>
  <c r="C149" i="5" s="1"/>
  <c r="AP95" i="5"/>
  <c r="AP96" i="5"/>
  <c r="AP98" i="5"/>
  <c r="AS93" i="5"/>
  <c r="AS94" i="5"/>
  <c r="AV92" i="5"/>
  <c r="AV93" i="5"/>
  <c r="AV94" i="5"/>
  <c r="AV95" i="5"/>
  <c r="AV96" i="5"/>
  <c r="AV97" i="5"/>
  <c r="AV98" i="5"/>
  <c r="AY97" i="5"/>
  <c r="BB94" i="5"/>
  <c r="BB95" i="5"/>
  <c r="BB96" i="5"/>
  <c r="BB98" i="5"/>
  <c r="X96" i="5"/>
  <c r="X97" i="5"/>
  <c r="X98" i="5"/>
  <c r="AA98" i="5"/>
  <c r="AD95" i="5"/>
  <c r="AD96" i="5"/>
  <c r="AD97" i="5"/>
  <c r="AD98" i="5"/>
  <c r="AG98" i="5"/>
  <c r="AJ95" i="5"/>
  <c r="AJ96" i="5"/>
  <c r="AJ97" i="5"/>
  <c r="AJ98" i="5"/>
  <c r="O96" i="5"/>
  <c r="L92" i="5"/>
  <c r="L96" i="5"/>
  <c r="L97" i="5"/>
  <c r="I95" i="5"/>
  <c r="I96" i="5"/>
  <c r="I97" i="5"/>
  <c r="I98" i="5"/>
  <c r="F94" i="5"/>
  <c r="F97" i="5"/>
  <c r="C98" i="5"/>
  <c r="O83" i="5"/>
  <c r="L83" i="5"/>
  <c r="I83" i="5"/>
  <c r="F83" i="5"/>
  <c r="C83" i="5"/>
  <c r="T37" i="5"/>
  <c r="S37" i="5"/>
  <c r="R37" i="5"/>
  <c r="B12" i="5"/>
  <c r="J12" i="5"/>
  <c r="T12" i="5"/>
  <c r="T6" i="5"/>
  <c r="B29" i="5"/>
  <c r="B31" i="5" s="1"/>
  <c r="B32" i="5" s="1"/>
  <c r="B34" i="5" s="1"/>
  <c r="P15" i="5"/>
  <c r="M15" i="5"/>
  <c r="J15" i="5"/>
  <c r="G15" i="5"/>
  <c r="F15" i="5"/>
  <c r="I15" i="5" s="1"/>
  <c r="L15" i="5" s="1"/>
  <c r="O15" i="5" s="1"/>
  <c r="B16" i="5"/>
  <c r="H15" i="5"/>
  <c r="K15" i="5" s="1"/>
  <c r="N15" i="5" s="1"/>
  <c r="Q15" i="5" s="1"/>
  <c r="B19" i="5"/>
  <c r="B21" i="5" s="1"/>
  <c r="B24" i="5" s="1"/>
  <c r="B26" i="5" s="1"/>
  <c r="J161" i="5"/>
  <c r="AY93" i="5" l="1"/>
  <c r="AS98" i="5"/>
  <c r="H138" i="5"/>
  <c r="AT90" i="5"/>
  <c r="AY96" i="5"/>
  <c r="AH89" i="5"/>
  <c r="AH88" i="5"/>
  <c r="AS92" i="5"/>
  <c r="AS99" i="5" s="1"/>
  <c r="H38" i="5" s="1"/>
  <c r="L95" i="5"/>
  <c r="AK90" i="5"/>
  <c r="P227" i="5"/>
  <c r="P191" i="5"/>
  <c r="P155" i="5"/>
  <c r="P209" i="5"/>
  <c r="P173" i="5"/>
  <c r="AE86" i="5"/>
  <c r="J223" i="5"/>
  <c r="J187" i="5"/>
  <c r="J151" i="5"/>
  <c r="J205" i="5"/>
  <c r="J169" i="5"/>
  <c r="X94" i="5"/>
  <c r="D223" i="5"/>
  <c r="D187" i="5"/>
  <c r="D151" i="5"/>
  <c r="D205" i="5"/>
  <c r="D169" i="5"/>
  <c r="AZ86" i="5"/>
  <c r="N205" i="5"/>
  <c r="N169" i="5"/>
  <c r="N223" i="5"/>
  <c r="N187" i="5"/>
  <c r="N151" i="5"/>
  <c r="AT88" i="5"/>
  <c r="H225" i="5"/>
  <c r="H189" i="5"/>
  <c r="H153" i="5"/>
  <c r="H207" i="5"/>
  <c r="H171" i="5"/>
  <c r="D89" i="5"/>
  <c r="C154" i="5"/>
  <c r="C172" i="5"/>
  <c r="C190" i="5"/>
  <c r="C208" i="5"/>
  <c r="C226" i="5"/>
  <c r="N138" i="5"/>
  <c r="L153" i="5"/>
  <c r="L225" i="5"/>
  <c r="L171" i="5"/>
  <c r="L189" i="5"/>
  <c r="L207" i="5"/>
  <c r="P224" i="5"/>
  <c r="P188" i="5"/>
  <c r="P152" i="5"/>
  <c r="P206" i="5"/>
  <c r="P170" i="5"/>
  <c r="M225" i="5"/>
  <c r="M189" i="5"/>
  <c r="M153" i="5"/>
  <c r="M207" i="5"/>
  <c r="M171" i="5"/>
  <c r="J224" i="5"/>
  <c r="J188" i="5"/>
  <c r="J152" i="5"/>
  <c r="J206" i="5"/>
  <c r="J170" i="5"/>
  <c r="G205" i="5"/>
  <c r="G169" i="5"/>
  <c r="G223" i="5"/>
  <c r="G187" i="5"/>
  <c r="G151" i="5"/>
  <c r="G209" i="5"/>
  <c r="G173" i="5"/>
  <c r="G227" i="5"/>
  <c r="G191" i="5"/>
  <c r="G155" i="5"/>
  <c r="D224" i="5"/>
  <c r="D188" i="5"/>
  <c r="D152" i="5"/>
  <c r="D206" i="5"/>
  <c r="D170" i="5"/>
  <c r="D221" i="5"/>
  <c r="D185" i="5"/>
  <c r="D149" i="5"/>
  <c r="D203" i="5"/>
  <c r="D167" i="5"/>
  <c r="Q223" i="5"/>
  <c r="Q187" i="5"/>
  <c r="Q151" i="5"/>
  <c r="Q205" i="5"/>
  <c r="Q169" i="5"/>
  <c r="Q227" i="5"/>
  <c r="Q191" i="5"/>
  <c r="Q155" i="5"/>
  <c r="Q209" i="5"/>
  <c r="Q173" i="5"/>
  <c r="N224" i="5"/>
  <c r="N188" i="5"/>
  <c r="N152" i="5"/>
  <c r="N206" i="5"/>
  <c r="N170" i="5"/>
  <c r="AZ84" i="5"/>
  <c r="N221" i="5"/>
  <c r="N185" i="5"/>
  <c r="N149" i="5"/>
  <c r="N203" i="5"/>
  <c r="N167" i="5"/>
  <c r="K223" i="5"/>
  <c r="K187" i="5"/>
  <c r="K151" i="5"/>
  <c r="K205" i="5"/>
  <c r="K169" i="5"/>
  <c r="H204" i="5"/>
  <c r="H168" i="5"/>
  <c r="H222" i="5"/>
  <c r="H186" i="5"/>
  <c r="H150" i="5"/>
  <c r="H208" i="5"/>
  <c r="H172" i="5"/>
  <c r="H226" i="5"/>
  <c r="H190" i="5"/>
  <c r="H154" i="5"/>
  <c r="E223" i="5"/>
  <c r="E187" i="5"/>
  <c r="E151" i="5"/>
  <c r="E205" i="5"/>
  <c r="E169" i="5"/>
  <c r="E227" i="5"/>
  <c r="E191" i="5"/>
  <c r="E155" i="5"/>
  <c r="E209" i="5"/>
  <c r="E173" i="5"/>
  <c r="D88" i="5"/>
  <c r="C153" i="5"/>
  <c r="C189" i="5"/>
  <c r="C171" i="5"/>
  <c r="C207" i="5"/>
  <c r="C225" i="5"/>
  <c r="P90" i="5"/>
  <c r="O209" i="5"/>
  <c r="O191" i="5"/>
  <c r="O155" i="5"/>
  <c r="O227" i="5"/>
  <c r="O173" i="5"/>
  <c r="F191" i="5"/>
  <c r="F209" i="5"/>
  <c r="F155" i="5"/>
  <c r="F227" i="5"/>
  <c r="F173" i="5"/>
  <c r="AG95" i="5"/>
  <c r="M206" i="5"/>
  <c r="M170" i="5"/>
  <c r="M224" i="5"/>
  <c r="M188" i="5"/>
  <c r="M152" i="5"/>
  <c r="G222" i="5"/>
  <c r="G186" i="5"/>
  <c r="G150" i="5"/>
  <c r="G204" i="5"/>
  <c r="G168" i="5"/>
  <c r="D227" i="5"/>
  <c r="D191" i="5"/>
  <c r="D155" i="5"/>
  <c r="D209" i="5"/>
  <c r="D173" i="5"/>
  <c r="Q226" i="5"/>
  <c r="Q190" i="5"/>
  <c r="Q154" i="5"/>
  <c r="Q208" i="5"/>
  <c r="Q172" i="5"/>
  <c r="K222" i="5"/>
  <c r="K186" i="5"/>
  <c r="K150" i="5"/>
  <c r="K204" i="5"/>
  <c r="K168" i="5"/>
  <c r="H221" i="5"/>
  <c r="H185" i="5"/>
  <c r="H149" i="5"/>
  <c r="H203" i="5"/>
  <c r="H167" i="5"/>
  <c r="AQ89" i="5"/>
  <c r="AP124" i="5" s="1"/>
  <c r="E226" i="5"/>
  <c r="E190" i="5"/>
  <c r="E154" i="5"/>
  <c r="E208" i="5"/>
  <c r="E172" i="5"/>
  <c r="C96" i="5"/>
  <c r="O98" i="5"/>
  <c r="BB97" i="5"/>
  <c r="M87" i="5"/>
  <c r="F98" i="5"/>
  <c r="AA93" i="5"/>
  <c r="AP97" i="5"/>
  <c r="D90" i="5"/>
  <c r="C227" i="5"/>
  <c r="C191" i="5"/>
  <c r="C209" i="5"/>
  <c r="C155" i="5"/>
  <c r="C173" i="5"/>
  <c r="M88" i="5"/>
  <c r="AW85" i="5"/>
  <c r="AS132" i="5"/>
  <c r="O207" i="5"/>
  <c r="O153" i="5"/>
  <c r="O225" i="5"/>
  <c r="O171" i="5"/>
  <c r="O189" i="5"/>
  <c r="L154" i="5"/>
  <c r="L226" i="5"/>
  <c r="L208" i="5"/>
  <c r="L172" i="5"/>
  <c r="L190" i="5"/>
  <c r="F96" i="5"/>
  <c r="F189" i="5"/>
  <c r="F207" i="5"/>
  <c r="F153" i="5"/>
  <c r="G161" i="5" s="1"/>
  <c r="F225" i="5"/>
  <c r="F171" i="5"/>
  <c r="AK84" i="5"/>
  <c r="P221" i="5"/>
  <c r="P185" i="5"/>
  <c r="P149" i="5"/>
  <c r="P167" i="5"/>
  <c r="P203" i="5"/>
  <c r="AK88" i="5"/>
  <c r="P207" i="5"/>
  <c r="P171" i="5"/>
  <c r="P225" i="5"/>
  <c r="P189" i="5"/>
  <c r="P153" i="5"/>
  <c r="AG93" i="5"/>
  <c r="M222" i="5"/>
  <c r="M186" i="5"/>
  <c r="M150" i="5"/>
  <c r="M204" i="5"/>
  <c r="M168" i="5"/>
  <c r="M226" i="5"/>
  <c r="M190" i="5"/>
  <c r="M154" i="5"/>
  <c r="M208" i="5"/>
  <c r="M172" i="5"/>
  <c r="J221" i="5"/>
  <c r="J185" i="5"/>
  <c r="J149" i="5"/>
  <c r="J167" i="5"/>
  <c r="J203" i="5"/>
  <c r="AB87" i="5"/>
  <c r="AA95" i="5" s="1"/>
  <c r="G206" i="5"/>
  <c r="G170" i="5"/>
  <c r="G224" i="5"/>
  <c r="G152" i="5"/>
  <c r="G188" i="5"/>
  <c r="D207" i="5"/>
  <c r="D171" i="5"/>
  <c r="D225" i="5"/>
  <c r="D233" i="5" s="1"/>
  <c r="D189" i="5"/>
  <c r="D153" i="5"/>
  <c r="Q206" i="5"/>
  <c r="Q170" i="5"/>
  <c r="Q224" i="5"/>
  <c r="Q188" i="5"/>
  <c r="Q152" i="5"/>
  <c r="N225" i="5"/>
  <c r="N189" i="5"/>
  <c r="N153" i="5"/>
  <c r="N207" i="5"/>
  <c r="N171" i="5"/>
  <c r="K206" i="5"/>
  <c r="K170" i="5"/>
  <c r="K224" i="5"/>
  <c r="K188" i="5"/>
  <c r="K152" i="5"/>
  <c r="H205" i="5"/>
  <c r="H169" i="5"/>
  <c r="H223" i="5"/>
  <c r="H187" i="5"/>
  <c r="H151" i="5"/>
  <c r="H227" i="5"/>
  <c r="H209" i="5"/>
  <c r="H173" i="5"/>
  <c r="H191" i="5"/>
  <c r="H155" i="5"/>
  <c r="AQ87" i="5"/>
  <c r="E206" i="5"/>
  <c r="E170" i="5"/>
  <c r="E224" i="5"/>
  <c r="E188" i="5"/>
  <c r="E152" i="5"/>
  <c r="E203" i="5"/>
  <c r="E167" i="5"/>
  <c r="E221" i="5"/>
  <c r="E185" i="5"/>
  <c r="E149" i="5"/>
  <c r="P223" i="5"/>
  <c r="P187" i="5"/>
  <c r="P151" i="5"/>
  <c r="P205" i="5"/>
  <c r="P169" i="5"/>
  <c r="AH84" i="5"/>
  <c r="M203" i="5"/>
  <c r="M167" i="5"/>
  <c r="M221" i="5"/>
  <c r="M185" i="5"/>
  <c r="M149" i="5"/>
  <c r="M157" i="5" s="1"/>
  <c r="AB89" i="5"/>
  <c r="G226" i="5"/>
  <c r="G190" i="5"/>
  <c r="G154" i="5"/>
  <c r="G208" i="5"/>
  <c r="G172" i="5"/>
  <c r="Q222" i="5"/>
  <c r="Q186" i="5"/>
  <c r="Q150" i="5"/>
  <c r="Q204" i="5"/>
  <c r="Q168" i="5"/>
  <c r="AZ90" i="5"/>
  <c r="AY98" i="5" s="1"/>
  <c r="N209" i="5"/>
  <c r="N173" i="5"/>
  <c r="N227" i="5"/>
  <c r="N155" i="5"/>
  <c r="M163" i="5" s="1"/>
  <c r="N191" i="5"/>
  <c r="AQ85" i="5"/>
  <c r="AP93" i="5" s="1"/>
  <c r="E222" i="5"/>
  <c r="E186" i="5"/>
  <c r="E150" i="5"/>
  <c r="E204" i="5"/>
  <c r="E168" i="5"/>
  <c r="BC85" i="5"/>
  <c r="BB93" i="5" s="1"/>
  <c r="BC89" i="5"/>
  <c r="P89" i="5"/>
  <c r="O190" i="5"/>
  <c r="O208" i="5"/>
  <c r="O172" i="5"/>
  <c r="O154" i="5"/>
  <c r="O226" i="5"/>
  <c r="M90" i="5"/>
  <c r="L155" i="5"/>
  <c r="L227" i="5"/>
  <c r="L173" i="5"/>
  <c r="L191" i="5"/>
  <c r="L209" i="5"/>
  <c r="F190" i="5"/>
  <c r="F172" i="5"/>
  <c r="F208" i="5"/>
  <c r="F154" i="5"/>
  <c r="F226" i="5"/>
  <c r="P138" i="5"/>
  <c r="P204" i="5"/>
  <c r="P168" i="5"/>
  <c r="P222" i="5"/>
  <c r="P186" i="5"/>
  <c r="P150" i="5"/>
  <c r="P158" i="5" s="1"/>
  <c r="P226" i="5"/>
  <c r="P208" i="5"/>
  <c r="P172" i="5"/>
  <c r="P190" i="5"/>
  <c r="P154" i="5"/>
  <c r="AH86" i="5"/>
  <c r="AG94" i="5" s="1"/>
  <c r="M205" i="5"/>
  <c r="M169" i="5"/>
  <c r="M223" i="5"/>
  <c r="M187" i="5"/>
  <c r="M151" i="5"/>
  <c r="AH90" i="5"/>
  <c r="M209" i="5"/>
  <c r="M173" i="5"/>
  <c r="M227" i="5"/>
  <c r="M191" i="5"/>
  <c r="M155" i="5"/>
  <c r="AD93" i="5"/>
  <c r="J204" i="5"/>
  <c r="J168" i="5"/>
  <c r="J222" i="5"/>
  <c r="J186" i="5"/>
  <c r="J150" i="5"/>
  <c r="AB84" i="5"/>
  <c r="G203" i="5"/>
  <c r="G167" i="5"/>
  <c r="G221" i="5"/>
  <c r="G185" i="5"/>
  <c r="G149" i="5"/>
  <c r="G225" i="5"/>
  <c r="G189" i="5"/>
  <c r="G153" i="5"/>
  <c r="G207" i="5"/>
  <c r="G171" i="5"/>
  <c r="Y85" i="5"/>
  <c r="X93" i="5" s="1"/>
  <c r="D204" i="5"/>
  <c r="D168" i="5"/>
  <c r="D222" i="5"/>
  <c r="D186" i="5"/>
  <c r="D150" i="5"/>
  <c r="D208" i="5"/>
  <c r="D172" i="5"/>
  <c r="D154" i="5"/>
  <c r="D226" i="5"/>
  <c r="D190" i="5"/>
  <c r="BB132" i="5"/>
  <c r="Q203" i="5"/>
  <c r="Q167" i="5"/>
  <c r="P175" i="5" s="1"/>
  <c r="Q221" i="5"/>
  <c r="Q185" i="5"/>
  <c r="Q149" i="5"/>
  <c r="Q207" i="5"/>
  <c r="Q171" i="5"/>
  <c r="Q225" i="5"/>
  <c r="Q189" i="5"/>
  <c r="Q153" i="5"/>
  <c r="N204" i="5"/>
  <c r="N168" i="5"/>
  <c r="N222" i="5"/>
  <c r="N186" i="5"/>
  <c r="N150" i="5"/>
  <c r="N208" i="5"/>
  <c r="N172" i="5"/>
  <c r="N226" i="5"/>
  <c r="N190" i="5"/>
  <c r="N154" i="5"/>
  <c r="K203" i="5"/>
  <c r="K167" i="5"/>
  <c r="K221" i="5"/>
  <c r="K185" i="5"/>
  <c r="K149" i="5"/>
  <c r="H224" i="5"/>
  <c r="H188" i="5"/>
  <c r="H152" i="5"/>
  <c r="H206" i="5"/>
  <c r="H170" i="5"/>
  <c r="E207" i="5"/>
  <c r="E171" i="5"/>
  <c r="E225" i="5"/>
  <c r="E189" i="5"/>
  <c r="E153" i="5"/>
  <c r="P86" i="5"/>
  <c r="O151" i="5"/>
  <c r="O223" i="5"/>
  <c r="O205" i="5"/>
  <c r="O187" i="5"/>
  <c r="O169" i="5"/>
  <c r="P87" i="5"/>
  <c r="O131" i="5" s="1"/>
  <c r="O188" i="5"/>
  <c r="O170" i="5"/>
  <c r="O224" i="5"/>
  <c r="O206" i="5"/>
  <c r="O152" i="5"/>
  <c r="L206" i="5"/>
  <c r="L152" i="5"/>
  <c r="M160" i="5" s="1"/>
  <c r="L224" i="5"/>
  <c r="L170" i="5"/>
  <c r="L188" i="5"/>
  <c r="M86" i="5"/>
  <c r="L151" i="5"/>
  <c r="L169" i="5"/>
  <c r="L223" i="5"/>
  <c r="L205" i="5"/>
  <c r="L187" i="5"/>
  <c r="L145" i="5"/>
  <c r="L44" i="5" s="1"/>
  <c r="J87" i="5"/>
  <c r="I152" i="5"/>
  <c r="I188" i="5"/>
  <c r="I206" i="5"/>
  <c r="I224" i="5"/>
  <c r="I170" i="5"/>
  <c r="J86" i="5"/>
  <c r="I223" i="5"/>
  <c r="I205" i="5"/>
  <c r="I151" i="5"/>
  <c r="I187" i="5"/>
  <c r="I169" i="5"/>
  <c r="I94" i="5"/>
  <c r="I92" i="5"/>
  <c r="I99" i="5" s="1"/>
  <c r="F95" i="5"/>
  <c r="F152" i="5"/>
  <c r="F224" i="5"/>
  <c r="F170" i="5"/>
  <c r="F188" i="5"/>
  <c r="F206" i="5"/>
  <c r="F205" i="5"/>
  <c r="F151" i="5"/>
  <c r="F187" i="5"/>
  <c r="F169" i="5"/>
  <c r="F223" i="5"/>
  <c r="G85" i="5"/>
  <c r="F145" i="5"/>
  <c r="F44" i="5" s="1"/>
  <c r="D87" i="5"/>
  <c r="C152" i="5"/>
  <c r="C224" i="5"/>
  <c r="C170" i="5"/>
  <c r="C188" i="5"/>
  <c r="C206" i="5"/>
  <c r="C151" i="5"/>
  <c r="C223" i="5"/>
  <c r="C205" i="5"/>
  <c r="C187" i="5"/>
  <c r="C169" i="5"/>
  <c r="F168" i="5"/>
  <c r="F222" i="5"/>
  <c r="F150" i="5"/>
  <c r="F204" i="5"/>
  <c r="F186" i="5"/>
  <c r="F139" i="5"/>
  <c r="C150" i="5"/>
  <c r="C222" i="5"/>
  <c r="C204" i="5"/>
  <c r="C186" i="5"/>
  <c r="C168" i="5"/>
  <c r="AJ132" i="5"/>
  <c r="O132" i="5"/>
  <c r="AE85" i="5"/>
  <c r="L221" i="5"/>
  <c r="L149" i="5"/>
  <c r="L203" i="5"/>
  <c r="L185" i="5"/>
  <c r="L167" i="5"/>
  <c r="AK85" i="5"/>
  <c r="AJ102" i="5" s="1"/>
  <c r="J84" i="5"/>
  <c r="I221" i="5"/>
  <c r="I149" i="5"/>
  <c r="I203" i="5"/>
  <c r="I185" i="5"/>
  <c r="I167" i="5"/>
  <c r="M85" i="5"/>
  <c r="L222" i="5"/>
  <c r="L150" i="5"/>
  <c r="L204" i="5"/>
  <c r="L186" i="5"/>
  <c r="L168" i="5"/>
  <c r="J85" i="5"/>
  <c r="I131" i="5" s="1"/>
  <c r="I222" i="5"/>
  <c r="I150" i="5"/>
  <c r="I204" i="5"/>
  <c r="I186" i="5"/>
  <c r="I168" i="5"/>
  <c r="F132" i="5"/>
  <c r="F167" i="5"/>
  <c r="F221" i="5"/>
  <c r="F149" i="5"/>
  <c r="F203" i="5"/>
  <c r="F185" i="5"/>
  <c r="AD132" i="5"/>
  <c r="O93" i="5"/>
  <c r="O150" i="5"/>
  <c r="O186" i="5"/>
  <c r="O168" i="5"/>
  <c r="O222" i="5"/>
  <c r="O204" i="5"/>
  <c r="O92" i="5"/>
  <c r="O149" i="5"/>
  <c r="P157" i="5" s="1"/>
  <c r="O203" i="5"/>
  <c r="O221" i="5"/>
  <c r="O167" i="5"/>
  <c r="O185" i="5"/>
  <c r="AH85" i="5"/>
  <c r="AY132" i="5"/>
  <c r="AY92" i="5"/>
  <c r="AQ84" i="5"/>
  <c r="AP92" i="5" s="1"/>
  <c r="BB92" i="5"/>
  <c r="BC84" i="5"/>
  <c r="D84" i="5"/>
  <c r="C185" i="5"/>
  <c r="C167" i="5"/>
  <c r="C221" i="5"/>
  <c r="C203" i="5"/>
  <c r="C138" i="5"/>
  <c r="C139" i="5"/>
  <c r="G84" i="5"/>
  <c r="F101" i="5" s="1"/>
  <c r="G88" i="5"/>
  <c r="P139" i="5"/>
  <c r="Q137" i="5"/>
  <c r="K137" i="5"/>
  <c r="H137" i="5"/>
  <c r="AP132" i="5"/>
  <c r="Q139" i="5"/>
  <c r="N137" i="5"/>
  <c r="C132" i="5"/>
  <c r="I145" i="5"/>
  <c r="I44" i="5" s="1"/>
  <c r="F92" i="5"/>
  <c r="L98" i="5"/>
  <c r="L94" i="5"/>
  <c r="L99" i="5" s="1"/>
  <c r="L38" i="5" s="1"/>
  <c r="O97" i="5"/>
  <c r="AD94" i="5"/>
  <c r="I132" i="5"/>
  <c r="AT84" i="5"/>
  <c r="C145" i="5"/>
  <c r="C44" i="5" s="1"/>
  <c r="C137" i="5"/>
  <c r="L132" i="5"/>
  <c r="Y86" i="5"/>
  <c r="X112" i="5" s="1"/>
  <c r="M139" i="5"/>
  <c r="K139" i="5"/>
  <c r="F137" i="5"/>
  <c r="P137" i="5"/>
  <c r="C95" i="5"/>
  <c r="O145" i="5"/>
  <c r="O44" i="5" s="1"/>
  <c r="O95" i="5"/>
  <c r="AJ94" i="5"/>
  <c r="AJ99" i="5" s="1"/>
  <c r="AK86" i="5"/>
  <c r="M137" i="5"/>
  <c r="J138" i="5"/>
  <c r="Q138" i="5"/>
  <c r="N139" i="5"/>
  <c r="K138" i="5"/>
  <c r="H139" i="5"/>
  <c r="AP145" i="5"/>
  <c r="E44" i="5" s="1"/>
  <c r="E137" i="5"/>
  <c r="E139" i="5"/>
  <c r="O137" i="5"/>
  <c r="L139" i="5"/>
  <c r="M138" i="5"/>
  <c r="I137" i="5"/>
  <c r="AJ145" i="5"/>
  <c r="BB145" i="5"/>
  <c r="Q44" i="5" s="1"/>
  <c r="C120" i="5"/>
  <c r="C111" i="5"/>
  <c r="O119" i="5"/>
  <c r="O101" i="5"/>
  <c r="O110" i="5"/>
  <c r="O123" i="5"/>
  <c r="O114" i="5"/>
  <c r="O105" i="5"/>
  <c r="L122" i="5"/>
  <c r="L113" i="5"/>
  <c r="L104" i="5"/>
  <c r="L119" i="5"/>
  <c r="L101" i="5"/>
  <c r="L110" i="5"/>
  <c r="I120" i="5"/>
  <c r="I102" i="5"/>
  <c r="I111" i="5"/>
  <c r="F119" i="5"/>
  <c r="F110" i="5"/>
  <c r="F123" i="5"/>
  <c r="F114" i="5"/>
  <c r="F105" i="5"/>
  <c r="AJ121" i="5"/>
  <c r="AJ112" i="5"/>
  <c r="AJ103" i="5"/>
  <c r="AJ125" i="5"/>
  <c r="AJ107" i="5"/>
  <c r="AJ116" i="5"/>
  <c r="AG122" i="5"/>
  <c r="AG113" i="5"/>
  <c r="AG104" i="5"/>
  <c r="AG119" i="5"/>
  <c r="AG101" i="5"/>
  <c r="AG110" i="5"/>
  <c r="AD121" i="5"/>
  <c r="AD112" i="5"/>
  <c r="AD103" i="5"/>
  <c r="AA120" i="5"/>
  <c r="AA111" i="5"/>
  <c r="AA124" i="5"/>
  <c r="AA106" i="5"/>
  <c r="AA115" i="5"/>
  <c r="X121" i="5"/>
  <c r="X103" i="5"/>
  <c r="X125" i="5"/>
  <c r="X107" i="5"/>
  <c r="X116" i="5"/>
  <c r="BB119" i="5"/>
  <c r="BB110" i="5"/>
  <c r="BB101" i="5"/>
  <c r="BB114" i="5"/>
  <c r="BB123" i="5"/>
  <c r="BB105" i="5"/>
  <c r="AY111" i="5"/>
  <c r="AY120" i="5"/>
  <c r="AY102" i="5"/>
  <c r="AY115" i="5"/>
  <c r="AY124" i="5"/>
  <c r="AY106" i="5"/>
  <c r="AV119" i="5"/>
  <c r="AV110" i="5"/>
  <c r="AV101" i="5"/>
  <c r="AS145" i="5"/>
  <c r="H44" i="5" s="1"/>
  <c r="AS113" i="5"/>
  <c r="AS122" i="5"/>
  <c r="AS104" i="5"/>
  <c r="AP122" i="5"/>
  <c r="AP104" i="5"/>
  <c r="AP119" i="5"/>
  <c r="AP110" i="5"/>
  <c r="AP101" i="5"/>
  <c r="C121" i="5"/>
  <c r="C103" i="5"/>
  <c r="C123" i="5"/>
  <c r="C114" i="5"/>
  <c r="C105" i="5"/>
  <c r="C125" i="5"/>
  <c r="C107" i="5"/>
  <c r="C116" i="5"/>
  <c r="O120" i="5"/>
  <c r="O111" i="5"/>
  <c r="O102" i="5"/>
  <c r="O124" i="5"/>
  <c r="O115" i="5"/>
  <c r="O106" i="5"/>
  <c r="L123" i="5"/>
  <c r="L105" i="5"/>
  <c r="L114" i="5"/>
  <c r="I139" i="5"/>
  <c r="I121" i="5"/>
  <c r="I112" i="5"/>
  <c r="I103" i="5"/>
  <c r="F120" i="5"/>
  <c r="F102" i="5"/>
  <c r="F111" i="5"/>
  <c r="F124" i="5"/>
  <c r="F106" i="5"/>
  <c r="F115" i="5"/>
  <c r="AJ122" i="5"/>
  <c r="AJ113" i="5"/>
  <c r="AJ104" i="5"/>
  <c r="AG145" i="5"/>
  <c r="M44" i="5" s="1"/>
  <c r="AG123" i="5"/>
  <c r="AG114" i="5"/>
  <c r="AG105" i="5"/>
  <c r="AD145" i="5"/>
  <c r="J44" i="5" s="1"/>
  <c r="AD113" i="5"/>
  <c r="AD122" i="5"/>
  <c r="AD104" i="5"/>
  <c r="AA121" i="5"/>
  <c r="AA103" i="5"/>
  <c r="AA112" i="5"/>
  <c r="AA125" i="5"/>
  <c r="AA107" i="5"/>
  <c r="AA116" i="5"/>
  <c r="X122" i="5"/>
  <c r="X113" i="5"/>
  <c r="X104" i="5"/>
  <c r="X119" i="5"/>
  <c r="X101" i="5"/>
  <c r="X110" i="5"/>
  <c r="BB120" i="5"/>
  <c r="BB111" i="5"/>
  <c r="BB102" i="5"/>
  <c r="BB124" i="5"/>
  <c r="BB115" i="5"/>
  <c r="BB106" i="5"/>
  <c r="AY121" i="5"/>
  <c r="AY112" i="5"/>
  <c r="AY103" i="5"/>
  <c r="AY125" i="5"/>
  <c r="AY116" i="5"/>
  <c r="AY107" i="5"/>
  <c r="AV120" i="5"/>
  <c r="AV111" i="5"/>
  <c r="AV102" i="5"/>
  <c r="AS110" i="5"/>
  <c r="AS119" i="5"/>
  <c r="AS101" i="5"/>
  <c r="AS123" i="5"/>
  <c r="AS114" i="5"/>
  <c r="AS105" i="5"/>
  <c r="AP114" i="5"/>
  <c r="AP123" i="5"/>
  <c r="AP105" i="5"/>
  <c r="B78" i="5"/>
  <c r="C78" i="5" s="1"/>
  <c r="F78" i="5" s="1"/>
  <c r="O121" i="5"/>
  <c r="O103" i="5"/>
  <c r="O112" i="5"/>
  <c r="O125" i="5"/>
  <c r="O116" i="5"/>
  <c r="O107" i="5"/>
  <c r="L120" i="5"/>
  <c r="L102" i="5"/>
  <c r="L111" i="5"/>
  <c r="L124" i="5"/>
  <c r="L115" i="5"/>
  <c r="L106" i="5"/>
  <c r="I122" i="5"/>
  <c r="I113" i="5"/>
  <c r="I104" i="5"/>
  <c r="F138" i="5"/>
  <c r="F121" i="5"/>
  <c r="F103" i="5"/>
  <c r="F112" i="5"/>
  <c r="F125" i="5"/>
  <c r="F107" i="5"/>
  <c r="F116" i="5"/>
  <c r="AJ119" i="5"/>
  <c r="AJ126" i="5" s="1"/>
  <c r="P41" i="5" s="1"/>
  <c r="AJ110" i="5"/>
  <c r="AJ101" i="5"/>
  <c r="AJ123" i="5"/>
  <c r="AJ114" i="5"/>
  <c r="AJ105" i="5"/>
  <c r="AG120" i="5"/>
  <c r="AG111" i="5"/>
  <c r="AG102" i="5"/>
  <c r="AG124" i="5"/>
  <c r="AG115" i="5"/>
  <c r="AG117" i="5" s="1"/>
  <c r="M40" i="5" s="1"/>
  <c r="AG106" i="5"/>
  <c r="AD110" i="5"/>
  <c r="AD119" i="5"/>
  <c r="AA145" i="5"/>
  <c r="AA122" i="5"/>
  <c r="AA113" i="5"/>
  <c r="AA104" i="5"/>
  <c r="X145" i="5"/>
  <c r="D44" i="5" s="1"/>
  <c r="Y88" i="5"/>
  <c r="X123" i="5"/>
  <c r="X114" i="5"/>
  <c r="X105" i="5"/>
  <c r="BB121" i="5"/>
  <c r="BB112" i="5"/>
  <c r="BB103" i="5"/>
  <c r="BB125" i="5"/>
  <c r="BB116" i="5"/>
  <c r="BB107" i="5"/>
  <c r="AY122" i="5"/>
  <c r="AY113" i="5"/>
  <c r="AY104" i="5"/>
  <c r="AY119" i="5"/>
  <c r="AY110" i="5"/>
  <c r="AY101" i="5"/>
  <c r="AV112" i="5"/>
  <c r="AV121" i="5"/>
  <c r="AV103" i="5"/>
  <c r="AS120" i="5"/>
  <c r="AS111" i="5"/>
  <c r="AS102" i="5"/>
  <c r="AS124" i="5"/>
  <c r="AS115" i="5"/>
  <c r="AS106" i="5"/>
  <c r="AP120" i="5"/>
  <c r="AP111" i="5"/>
  <c r="AP102" i="5"/>
  <c r="AP115" i="5"/>
  <c r="AP106" i="5"/>
  <c r="C119" i="5"/>
  <c r="C101" i="5"/>
  <c r="C110" i="5"/>
  <c r="C122" i="5"/>
  <c r="C104" i="5"/>
  <c r="C113" i="5"/>
  <c r="C124" i="5"/>
  <c r="C115" i="5"/>
  <c r="C106" i="5"/>
  <c r="O122" i="5"/>
  <c r="O126" i="5" s="1"/>
  <c r="O104" i="5"/>
  <c r="O113" i="5"/>
  <c r="L121" i="5"/>
  <c r="L112" i="5"/>
  <c r="L103" i="5"/>
  <c r="L125" i="5"/>
  <c r="L116" i="5"/>
  <c r="L107" i="5"/>
  <c r="I119" i="5"/>
  <c r="I110" i="5"/>
  <c r="I101" i="5"/>
  <c r="F122" i="5"/>
  <c r="F113" i="5"/>
  <c r="F104" i="5"/>
  <c r="P44" i="5"/>
  <c r="AJ111" i="5"/>
  <c r="AJ120" i="5"/>
  <c r="AJ115" i="5"/>
  <c r="AJ124" i="5"/>
  <c r="AJ106" i="5"/>
  <c r="AG112" i="5"/>
  <c r="AG121" i="5"/>
  <c r="AG103" i="5"/>
  <c r="AG116" i="5"/>
  <c r="AG125" i="5"/>
  <c r="AG107" i="5"/>
  <c r="AD120" i="5"/>
  <c r="AD111" i="5"/>
  <c r="AD102" i="5"/>
  <c r="AA119" i="5"/>
  <c r="AA101" i="5"/>
  <c r="AA110" i="5"/>
  <c r="AA114" i="5"/>
  <c r="AA123" i="5"/>
  <c r="AA105" i="5"/>
  <c r="D138" i="5"/>
  <c r="X120" i="5"/>
  <c r="X111" i="5"/>
  <c r="X102" i="5"/>
  <c r="X124" i="5"/>
  <c r="X115" i="5"/>
  <c r="X106" i="5"/>
  <c r="BB122" i="5"/>
  <c r="BB113" i="5"/>
  <c r="BB104" i="5"/>
  <c r="AY145" i="5"/>
  <c r="N44" i="5" s="1"/>
  <c r="AY123" i="5"/>
  <c r="AY114" i="5"/>
  <c r="AY105" i="5"/>
  <c r="AV145" i="5"/>
  <c r="K44" i="5" s="1"/>
  <c r="AV122" i="5"/>
  <c r="AV113" i="5"/>
  <c r="AV104" i="5"/>
  <c r="AV108" i="5" s="1"/>
  <c r="K39" i="5" s="1"/>
  <c r="AS121" i="5"/>
  <c r="AS112" i="5"/>
  <c r="AS103" i="5"/>
  <c r="AS125" i="5"/>
  <c r="AS116" i="5"/>
  <c r="AS107" i="5"/>
  <c r="AP121" i="5"/>
  <c r="AP112" i="5"/>
  <c r="AP103" i="5"/>
  <c r="AP125" i="5"/>
  <c r="AP116" i="5"/>
  <c r="AP107" i="5"/>
  <c r="C92" i="5"/>
  <c r="D163" i="5"/>
  <c r="P162" i="5"/>
  <c r="P235" i="5"/>
  <c r="P181" i="5"/>
  <c r="P161" i="5"/>
  <c r="M175" i="5"/>
  <c r="M193" i="5"/>
  <c r="J162" i="5"/>
  <c r="M161" i="5"/>
  <c r="AB85" i="5"/>
  <c r="AA102" i="5" s="1"/>
  <c r="Y87" i="5"/>
  <c r="X95" i="5" s="1"/>
  <c r="E138" i="5"/>
  <c r="O138" i="5"/>
  <c r="O140" i="5"/>
  <c r="M140" i="5"/>
  <c r="P140" i="5"/>
  <c r="Q140" i="5"/>
  <c r="L140" i="5"/>
  <c r="L137" i="5"/>
  <c r="L138" i="5"/>
  <c r="N140" i="5"/>
  <c r="K140" i="5"/>
  <c r="K141" i="5" s="1"/>
  <c r="K48" i="5" s="1"/>
  <c r="J140" i="5"/>
  <c r="I140" i="5"/>
  <c r="H140" i="5"/>
  <c r="F140" i="5"/>
  <c r="D86" i="5"/>
  <c r="C112" i="5" s="1"/>
  <c r="D85" i="5"/>
  <c r="C102" i="5" s="1"/>
  <c r="D139" i="5"/>
  <c r="E140" i="5"/>
  <c r="G160" i="5"/>
  <c r="G44" i="5"/>
  <c r="AA132" i="5"/>
  <c r="G137" i="5"/>
  <c r="G140" i="5"/>
  <c r="G139" i="5"/>
  <c r="AA96" i="5"/>
  <c r="AB86" i="5"/>
  <c r="AA94" i="5" s="1"/>
  <c r="G138" i="5"/>
  <c r="P163" i="5"/>
  <c r="M162" i="5"/>
  <c r="J163" i="5"/>
  <c r="G159" i="5"/>
  <c r="G163" i="5"/>
  <c r="D162" i="5"/>
  <c r="AV131" i="5"/>
  <c r="K46" i="5" s="1"/>
  <c r="D140" i="5"/>
  <c r="AE84" i="5"/>
  <c r="AD92" i="5" s="1"/>
  <c r="AD99" i="5" s="1"/>
  <c r="J38" i="5" s="1"/>
  <c r="I138" i="5"/>
  <c r="J139" i="5"/>
  <c r="J137" i="5"/>
  <c r="BB99" i="5"/>
  <c r="Q38" i="5" s="1"/>
  <c r="AV99" i="5"/>
  <c r="K38" i="5" s="1"/>
  <c r="C140" i="5"/>
  <c r="AG131" i="5"/>
  <c r="M46" i="5" s="1"/>
  <c r="O139" i="5"/>
  <c r="P230" i="5" s="1"/>
  <c r="X132" i="5"/>
  <c r="Y84" i="5"/>
  <c r="D137" i="5"/>
  <c r="O117" i="5"/>
  <c r="O40" i="5" s="1"/>
  <c r="O99" i="5"/>
  <c r="AD126" i="5"/>
  <c r="I126" i="5"/>
  <c r="AG99" i="5"/>
  <c r="M38" i="5" s="1"/>
  <c r="AS131" i="5" l="1"/>
  <c r="H46" i="5" s="1"/>
  <c r="AG108" i="5"/>
  <c r="M39" i="5" s="1"/>
  <c r="AS117" i="5"/>
  <c r="H40" i="5" s="1"/>
  <c r="G162" i="5"/>
  <c r="D161" i="5"/>
  <c r="O108" i="5"/>
  <c r="O39" i="5" s="1"/>
  <c r="AA117" i="5"/>
  <c r="G40" i="5" s="1"/>
  <c r="L117" i="5"/>
  <c r="L40" i="5" s="1"/>
  <c r="O46" i="5"/>
  <c r="AY108" i="5"/>
  <c r="N39" i="5" s="1"/>
  <c r="AV117" i="5"/>
  <c r="K40" i="5" s="1"/>
  <c r="I117" i="5"/>
  <c r="I40" i="5" s="1"/>
  <c r="AD117" i="5"/>
  <c r="J40" i="5" s="1"/>
  <c r="BB131" i="5"/>
  <c r="Q46" i="5" s="1"/>
  <c r="BB117" i="5"/>
  <c r="Q40" i="5" s="1"/>
  <c r="P193" i="5"/>
  <c r="AP126" i="5"/>
  <c r="E41" i="5" s="1"/>
  <c r="AJ108" i="5"/>
  <c r="P39" i="5" s="1"/>
  <c r="AJ117" i="5"/>
  <c r="P40" i="5" s="1"/>
  <c r="F99" i="5"/>
  <c r="F38" i="5" s="1"/>
  <c r="AP131" i="5"/>
  <c r="E46" i="5" s="1"/>
  <c r="AY131" i="5"/>
  <c r="N46" i="5" s="1"/>
  <c r="P141" i="5"/>
  <c r="P48" i="5" s="1"/>
  <c r="AV126" i="5"/>
  <c r="AV129" i="5" s="1"/>
  <c r="AV133" i="5" s="1"/>
  <c r="AJ131" i="5"/>
  <c r="P46" i="5" s="1"/>
  <c r="AD101" i="5"/>
  <c r="AD108" i="5" s="1"/>
  <c r="J39" i="5" s="1"/>
  <c r="AS108" i="5"/>
  <c r="H39" i="5" s="1"/>
  <c r="AA126" i="5"/>
  <c r="G41" i="5" s="1"/>
  <c r="H141" i="5"/>
  <c r="H48" i="5" s="1"/>
  <c r="L131" i="5"/>
  <c r="N141" i="5"/>
  <c r="N48" i="5" s="1"/>
  <c r="M141" i="5"/>
  <c r="M48" i="5" s="1"/>
  <c r="L126" i="5"/>
  <c r="L41" i="5" s="1"/>
  <c r="AP113" i="5"/>
  <c r="AP117" i="5" s="1"/>
  <c r="AP108" i="5"/>
  <c r="E39" i="5" s="1"/>
  <c r="X126" i="5"/>
  <c r="D41" i="5" s="1"/>
  <c r="AY94" i="5"/>
  <c r="AY99" i="5" s="1"/>
  <c r="N38" i="5" s="1"/>
  <c r="AS126" i="5"/>
  <c r="X131" i="5"/>
  <c r="D46" i="5" s="1"/>
  <c r="BE145" i="5"/>
  <c r="AP99" i="5"/>
  <c r="E38" i="5" s="1"/>
  <c r="C126" i="5"/>
  <c r="C41" i="5" s="1"/>
  <c r="F108" i="5"/>
  <c r="F39" i="5" s="1"/>
  <c r="AM132" i="5"/>
  <c r="F126" i="5"/>
  <c r="F41" i="5" s="1"/>
  <c r="AY126" i="5"/>
  <c r="N41" i="5" s="1"/>
  <c r="I108" i="5"/>
  <c r="I39" i="5" s="1"/>
  <c r="P160" i="5"/>
  <c r="L108" i="5"/>
  <c r="L39" i="5" s="1"/>
  <c r="L42" i="5" s="1"/>
  <c r="G158" i="5"/>
  <c r="P159" i="5"/>
  <c r="M159" i="5"/>
  <c r="M177" i="5"/>
  <c r="L46" i="5"/>
  <c r="J160" i="5"/>
  <c r="J178" i="5"/>
  <c r="I46" i="5"/>
  <c r="J159" i="5"/>
  <c r="J231" i="5"/>
  <c r="J213" i="5"/>
  <c r="F117" i="5"/>
  <c r="F40" i="5" s="1"/>
  <c r="F131" i="5"/>
  <c r="F46" i="5" s="1"/>
  <c r="G230" i="5"/>
  <c r="C108" i="5"/>
  <c r="C39" i="5" s="1"/>
  <c r="D160" i="5"/>
  <c r="D178" i="5"/>
  <c r="D196" i="5"/>
  <c r="D177" i="5"/>
  <c r="D231" i="5"/>
  <c r="C117" i="5"/>
  <c r="C40" i="5" s="1"/>
  <c r="R132" i="5"/>
  <c r="J194" i="5"/>
  <c r="J158" i="5"/>
  <c r="J229" i="5"/>
  <c r="J157" i="5"/>
  <c r="G157" i="5"/>
  <c r="G211" i="5"/>
  <c r="G175" i="5"/>
  <c r="G229" i="5"/>
  <c r="D158" i="5"/>
  <c r="D212" i="5"/>
  <c r="X108" i="5"/>
  <c r="D39" i="5" s="1"/>
  <c r="M230" i="5"/>
  <c r="M158" i="5"/>
  <c r="M165" i="5" s="1"/>
  <c r="L54" i="5" s="1"/>
  <c r="M212" i="5"/>
  <c r="M194" i="5"/>
  <c r="M176" i="5"/>
  <c r="AY117" i="5"/>
  <c r="N40" i="5" s="1"/>
  <c r="R44" i="5"/>
  <c r="AG126" i="5"/>
  <c r="M41" i="5" s="1"/>
  <c r="BE132" i="5"/>
  <c r="Q141" i="5"/>
  <c r="Q48" i="5" s="1"/>
  <c r="BB108" i="5"/>
  <c r="Q39" i="5" s="1"/>
  <c r="BB126" i="5"/>
  <c r="Q41" i="5" s="1"/>
  <c r="R145" i="5"/>
  <c r="D157" i="5"/>
  <c r="D229" i="5"/>
  <c r="D193" i="5"/>
  <c r="D175" i="5"/>
  <c r="AA99" i="5"/>
  <c r="G38" i="5" s="1"/>
  <c r="J211" i="5"/>
  <c r="M231" i="5"/>
  <c r="G231" i="5"/>
  <c r="C131" i="5"/>
  <c r="C46" i="5" s="1"/>
  <c r="T44" i="5"/>
  <c r="AD131" i="5"/>
  <c r="J46" i="5" s="1"/>
  <c r="M229" i="5"/>
  <c r="E141" i="5"/>
  <c r="E48" i="5" s="1"/>
  <c r="S44" i="5"/>
  <c r="C94" i="5"/>
  <c r="D159" i="5"/>
  <c r="D213" i="5"/>
  <c r="D195" i="5"/>
  <c r="C93" i="5"/>
  <c r="D194" i="5"/>
  <c r="D176" i="5"/>
  <c r="D230" i="5"/>
  <c r="AA131" i="5"/>
  <c r="G46" i="5" s="1"/>
  <c r="L141" i="5"/>
  <c r="D211" i="5"/>
  <c r="F141" i="5"/>
  <c r="P199" i="5"/>
  <c r="J230" i="5"/>
  <c r="D181" i="5"/>
  <c r="D215" i="5"/>
  <c r="G181" i="5"/>
  <c r="G179" i="5"/>
  <c r="G215" i="5"/>
  <c r="G177" i="5"/>
  <c r="G213" i="5"/>
  <c r="J196" i="5"/>
  <c r="M198" i="5"/>
  <c r="M234" i="5"/>
  <c r="M196" i="5"/>
  <c r="P179" i="5"/>
  <c r="P215" i="5"/>
  <c r="P177" i="5"/>
  <c r="P213" i="5"/>
  <c r="P229" i="5"/>
  <c r="G198" i="5"/>
  <c r="G234" i="5"/>
  <c r="G196" i="5"/>
  <c r="G194" i="5"/>
  <c r="J195" i="5"/>
  <c r="M181" i="5"/>
  <c r="M179" i="5"/>
  <c r="M215" i="5"/>
  <c r="M213" i="5"/>
  <c r="P198" i="5"/>
  <c r="P216" i="5"/>
  <c r="P196" i="5"/>
  <c r="P214" i="5"/>
  <c r="P194" i="5"/>
  <c r="P212" i="5"/>
  <c r="D199" i="5"/>
  <c r="D235" i="5"/>
  <c r="D198" i="5"/>
  <c r="D234" i="5"/>
  <c r="D197" i="5"/>
  <c r="G199" i="5"/>
  <c r="G235" i="5"/>
  <c r="G197" i="5"/>
  <c r="G233" i="5"/>
  <c r="G195" i="5"/>
  <c r="J214" i="5"/>
  <c r="J176" i="5"/>
  <c r="J212" i="5"/>
  <c r="M211" i="5"/>
  <c r="M180" i="5"/>
  <c r="M216" i="5"/>
  <c r="M178" i="5"/>
  <c r="M214" i="5"/>
  <c r="P231" i="5"/>
  <c r="P197" i="5"/>
  <c r="P233" i="5"/>
  <c r="P195" i="5"/>
  <c r="G180" i="5"/>
  <c r="G216" i="5"/>
  <c r="G178" i="5"/>
  <c r="G214" i="5"/>
  <c r="G176" i="5"/>
  <c r="G212" i="5"/>
  <c r="J177" i="5"/>
  <c r="M199" i="5"/>
  <c r="M235" i="5"/>
  <c r="M197" i="5"/>
  <c r="M233" i="5"/>
  <c r="M195" i="5"/>
  <c r="P180" i="5"/>
  <c r="P234" i="5"/>
  <c r="P178" i="5"/>
  <c r="P176" i="5"/>
  <c r="P211" i="5"/>
  <c r="D180" i="5"/>
  <c r="D216" i="5"/>
  <c r="D179" i="5"/>
  <c r="D214" i="5"/>
  <c r="J193" i="5"/>
  <c r="O41" i="5"/>
  <c r="P217" i="5"/>
  <c r="M217" i="5"/>
  <c r="J175" i="5"/>
  <c r="J41" i="5"/>
  <c r="J42" i="5" s="1"/>
  <c r="I41" i="5"/>
  <c r="J217" i="5"/>
  <c r="I141" i="5"/>
  <c r="H41" i="5"/>
  <c r="G193" i="5"/>
  <c r="G217" i="5"/>
  <c r="D217" i="5"/>
  <c r="C141" i="5"/>
  <c r="J141" i="5"/>
  <c r="J48" i="5" s="1"/>
  <c r="AA108" i="5"/>
  <c r="G39" i="5" s="1"/>
  <c r="R138" i="5"/>
  <c r="R139" i="5"/>
  <c r="O141" i="5"/>
  <c r="D141" i="5"/>
  <c r="D48" i="5" s="1"/>
  <c r="R137" i="5"/>
  <c r="R140" i="5"/>
  <c r="G141" i="5"/>
  <c r="G48" i="5" s="1"/>
  <c r="AD129" i="5"/>
  <c r="X92" i="5"/>
  <c r="X99" i="5" s="1"/>
  <c r="X117" i="5"/>
  <c r="D40" i="5" s="1"/>
  <c r="AM145" i="5"/>
  <c r="AJ129" i="5"/>
  <c r="P38" i="5"/>
  <c r="O38" i="5"/>
  <c r="O129" i="5"/>
  <c r="O133" i="5" s="1"/>
  <c r="I129" i="5"/>
  <c r="I133" i="5" s="1"/>
  <c r="I38" i="5"/>
  <c r="BE131" i="5" l="1"/>
  <c r="M42" i="5"/>
  <c r="K41" i="5"/>
  <c r="K42" i="5" s="1"/>
  <c r="H42" i="5"/>
  <c r="AS129" i="5"/>
  <c r="AS133" i="5" s="1"/>
  <c r="P42" i="5"/>
  <c r="S40" i="5"/>
  <c r="T46" i="5"/>
  <c r="BD99" i="5"/>
  <c r="AG129" i="5"/>
  <c r="AG133" i="5" s="1"/>
  <c r="AJ133" i="5"/>
  <c r="R39" i="5"/>
  <c r="N42" i="5"/>
  <c r="E40" i="5"/>
  <c r="T40" i="5" s="1"/>
  <c r="AP129" i="5"/>
  <c r="T39" i="5"/>
  <c r="S46" i="5"/>
  <c r="R126" i="5"/>
  <c r="AL126" i="5"/>
  <c r="Q42" i="5"/>
  <c r="S39" i="5"/>
  <c r="L129" i="5"/>
  <c r="L133" i="5" s="1"/>
  <c r="BD117" i="5"/>
  <c r="AL99" i="5"/>
  <c r="AY129" i="5"/>
  <c r="AY133" i="5" s="1"/>
  <c r="BB129" i="5"/>
  <c r="BB133" i="5" s="1"/>
  <c r="P165" i="5"/>
  <c r="O54" i="5" s="1"/>
  <c r="G165" i="5"/>
  <c r="F54" i="5" s="1"/>
  <c r="R40" i="5"/>
  <c r="J165" i="5"/>
  <c r="I54" i="5" s="1"/>
  <c r="R46" i="5"/>
  <c r="F42" i="5"/>
  <c r="F129" i="5"/>
  <c r="F133" i="5" s="1"/>
  <c r="R108" i="5"/>
  <c r="R117" i="5"/>
  <c r="BD126" i="5"/>
  <c r="T48" i="5"/>
  <c r="BD108" i="5"/>
  <c r="D165" i="5"/>
  <c r="C54" i="5" s="1"/>
  <c r="R131" i="5"/>
  <c r="AD133" i="5"/>
  <c r="G201" i="5"/>
  <c r="C99" i="5"/>
  <c r="D183" i="5"/>
  <c r="O42" i="5"/>
  <c r="AM131" i="5"/>
  <c r="P219" i="5"/>
  <c r="G219" i="5"/>
  <c r="J201" i="5"/>
  <c r="J183" i="5"/>
  <c r="T41" i="5"/>
  <c r="S41" i="5"/>
  <c r="R41" i="5"/>
  <c r="I42" i="5"/>
  <c r="AL108" i="5"/>
  <c r="AA129" i="5"/>
  <c r="AA133" i="5" s="1"/>
  <c r="G42" i="5"/>
  <c r="D219" i="5"/>
  <c r="M219" i="5"/>
  <c r="P183" i="5"/>
  <c r="M201" i="5"/>
  <c r="G183" i="5"/>
  <c r="M232" i="5"/>
  <c r="M237" i="5" s="1"/>
  <c r="L48" i="5"/>
  <c r="G232" i="5"/>
  <c r="G237" i="5" s="1"/>
  <c r="F48" i="5"/>
  <c r="J219" i="5"/>
  <c r="P201" i="5"/>
  <c r="M183" i="5"/>
  <c r="D201" i="5"/>
  <c r="O48" i="5"/>
  <c r="P232" i="5"/>
  <c r="P237" i="5" s="1"/>
  <c r="I48" i="5"/>
  <c r="J232" i="5"/>
  <c r="J237" i="5" s="1"/>
  <c r="C48" i="5"/>
  <c r="D232" i="5"/>
  <c r="D237" i="5" s="1"/>
  <c r="S48" i="5"/>
  <c r="AL117" i="5"/>
  <c r="D38" i="5"/>
  <c r="S38" i="5" s="1"/>
  <c r="X129" i="5"/>
  <c r="T38" i="5"/>
  <c r="AP133" i="5"/>
  <c r="E42" i="5" l="1"/>
  <c r="T42" i="5"/>
  <c r="BD127" i="5"/>
  <c r="BE129" i="5"/>
  <c r="BE133" i="5"/>
  <c r="R54" i="5"/>
  <c r="R62" i="5" s="1"/>
  <c r="C38" i="5"/>
  <c r="C129" i="5"/>
  <c r="R99" i="5"/>
  <c r="AL127" i="5"/>
  <c r="D42" i="5"/>
  <c r="S42" i="5" s="1"/>
  <c r="R219" i="5"/>
  <c r="U50" i="5" s="1"/>
  <c r="R183" i="5"/>
  <c r="L50" i="5" s="1"/>
  <c r="R201" i="5"/>
  <c r="Q50" i="5" s="1"/>
  <c r="R48" i="5"/>
  <c r="R237" i="5"/>
  <c r="G50" i="5" s="1"/>
  <c r="AM129" i="5"/>
  <c r="X133" i="5"/>
  <c r="AM133" i="5" s="1"/>
  <c r="R129" i="5" l="1"/>
  <c r="C133" i="5"/>
  <c r="R133" i="5" s="1"/>
  <c r="R38" i="5"/>
  <c r="C42" i="5"/>
  <c r="R42" i="5" s="1"/>
</calcChain>
</file>

<file path=xl/comments1.xml><?xml version="1.0" encoding="utf-8"?>
<comments xmlns="http://schemas.openxmlformats.org/spreadsheetml/2006/main">
  <authors>
    <author>Emil Ulrich</author>
    <author>Roland Birrer</author>
  </authors>
  <commentList>
    <comment ref="C6" authorId="0" shapeId="0">
      <text>
        <r>
          <rPr>
            <sz val="8"/>
            <color indexed="81"/>
            <rFont val="Tahoma"/>
            <family val="2"/>
          </rPr>
          <t xml:space="preserve">Name Vorname
</t>
        </r>
      </text>
    </comment>
    <comment ref="O6" authorId="0" shapeId="0">
      <text>
        <r>
          <rPr>
            <sz val="8"/>
            <color indexed="81"/>
            <rFont val="Tahoma"/>
            <family val="2"/>
          </rPr>
          <t>z.B. 2020/21</t>
        </r>
      </text>
    </comment>
    <comment ref="C12" authorId="0" shapeId="0">
      <text>
        <r>
          <rPr>
            <sz val="8"/>
            <color indexed="81"/>
            <rFont val="Tahoma"/>
            <family val="2"/>
          </rPr>
          <t>Abkürzung, z.B.
P123, P235, KK456</t>
        </r>
      </text>
    </comment>
    <comment ref="H12" authorId="0" shapeId="0">
      <text>
        <r>
          <rPr>
            <sz val="8"/>
            <color indexed="81"/>
            <rFont val="Tahoma"/>
            <family val="2"/>
          </rPr>
          <t xml:space="preserve">Voraussichtliche 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Schülerzahl</t>
        </r>
      </text>
    </comment>
    <comment ref="O12" authorId="0" shapeId="0">
      <text>
        <r>
          <rPr>
            <b/>
            <sz val="8"/>
            <color indexed="81"/>
            <rFont val="Tahoma"/>
            <family val="2"/>
          </rPr>
          <t xml:space="preserve">Datum eingeben, z.B. 3.5.78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5" authorId="0" shapeId="0">
      <text>
        <r>
          <rPr>
            <sz val="8"/>
            <color indexed="81"/>
            <rFont val="Tahoma"/>
            <family val="2"/>
          </rPr>
          <t>Klasse</t>
        </r>
      </text>
    </comment>
    <comment ref="D15" authorId="0" shapeId="0">
      <text>
        <r>
          <rPr>
            <sz val="8"/>
            <color indexed="81"/>
            <rFont val="Tahoma"/>
            <family val="2"/>
          </rPr>
          <t>Klasse</t>
        </r>
      </text>
    </comment>
    <comment ref="E15" authorId="0" shapeId="0">
      <text>
        <r>
          <rPr>
            <sz val="8"/>
            <color indexed="81"/>
            <rFont val="Tahoma"/>
            <family val="2"/>
          </rPr>
          <t>Klasse</t>
        </r>
      </text>
    </comment>
    <comment ref="C16" authorId="0" shapeId="0">
      <text>
        <r>
          <rPr>
            <sz val="8"/>
            <color indexed="81"/>
            <rFont val="Tahoma"/>
            <family val="2"/>
          </rPr>
          <t>nur E möglich</t>
        </r>
      </text>
    </comment>
    <comment ref="D16" authorId="0" shapeId="0">
      <text>
        <r>
          <rPr>
            <sz val="8"/>
            <color indexed="81"/>
            <rFont val="Tahoma"/>
            <family val="2"/>
          </rPr>
          <t>nur E möglich</t>
        </r>
      </text>
    </comment>
    <comment ref="E16" authorId="0" shapeId="0">
      <text>
        <r>
          <rPr>
            <sz val="8"/>
            <color indexed="81"/>
            <rFont val="Tahoma"/>
            <family val="2"/>
          </rPr>
          <t>nur E möglich</t>
        </r>
      </text>
    </comment>
    <comment ref="F16" authorId="0" shapeId="0">
      <text>
        <r>
          <rPr>
            <sz val="8"/>
            <color indexed="81"/>
            <rFont val="Tahoma"/>
            <family val="2"/>
          </rPr>
          <t>nur E möglich</t>
        </r>
      </text>
    </comment>
    <comment ref="G16" authorId="0" shapeId="0">
      <text>
        <r>
          <rPr>
            <sz val="8"/>
            <color indexed="81"/>
            <rFont val="Tahoma"/>
            <family val="2"/>
          </rPr>
          <t>nur E möglich</t>
        </r>
      </text>
    </comment>
    <comment ref="H16" authorId="0" shapeId="0">
      <text>
        <r>
          <rPr>
            <sz val="8"/>
            <color indexed="81"/>
            <rFont val="Tahoma"/>
            <family val="2"/>
          </rPr>
          <t>nur E möglich</t>
        </r>
      </text>
    </comment>
    <comment ref="I16" authorId="0" shapeId="0">
      <text>
        <r>
          <rPr>
            <sz val="8"/>
            <color indexed="81"/>
            <rFont val="Tahoma"/>
            <family val="2"/>
          </rPr>
          <t>nur E möglich</t>
        </r>
      </text>
    </comment>
    <comment ref="J16" authorId="0" shapeId="0">
      <text>
        <r>
          <rPr>
            <sz val="8"/>
            <color indexed="81"/>
            <rFont val="Tahoma"/>
            <family val="2"/>
          </rPr>
          <t>nur E möglich</t>
        </r>
      </text>
    </comment>
    <comment ref="K16" authorId="0" shapeId="0">
      <text>
        <r>
          <rPr>
            <sz val="8"/>
            <color indexed="81"/>
            <rFont val="Tahoma"/>
            <family val="2"/>
          </rPr>
          <t>nur E möglich</t>
        </r>
      </text>
    </comment>
    <comment ref="L16" authorId="0" shapeId="0">
      <text>
        <r>
          <rPr>
            <sz val="8"/>
            <color indexed="81"/>
            <rFont val="Tahoma"/>
            <family val="2"/>
          </rPr>
          <t>nur E möglich</t>
        </r>
      </text>
    </comment>
    <comment ref="M16" authorId="0" shapeId="0">
      <text>
        <r>
          <rPr>
            <sz val="8"/>
            <color indexed="81"/>
            <rFont val="Tahoma"/>
            <family val="2"/>
          </rPr>
          <t>nur E möglich</t>
        </r>
      </text>
    </comment>
    <comment ref="N16" authorId="0" shapeId="0">
      <text>
        <r>
          <rPr>
            <sz val="8"/>
            <color indexed="81"/>
            <rFont val="Tahoma"/>
            <family val="2"/>
          </rPr>
          <t>nur E möglich</t>
        </r>
      </text>
    </comment>
    <comment ref="O16" authorId="0" shapeId="0">
      <text>
        <r>
          <rPr>
            <sz val="8"/>
            <color indexed="81"/>
            <rFont val="Tahoma"/>
            <family val="2"/>
          </rPr>
          <t>nur E möglich</t>
        </r>
      </text>
    </comment>
    <comment ref="P16" authorId="0" shapeId="0">
      <text>
        <r>
          <rPr>
            <sz val="8"/>
            <color indexed="81"/>
            <rFont val="Tahoma"/>
            <family val="2"/>
          </rPr>
          <t>nur E möglich</t>
        </r>
      </text>
    </comment>
    <comment ref="Q16" authorId="0" shapeId="0">
      <text>
        <r>
          <rPr>
            <sz val="8"/>
            <color indexed="81"/>
            <rFont val="Tahoma"/>
            <family val="2"/>
          </rPr>
          <t>nur E möglich</t>
        </r>
      </text>
    </comment>
    <comment ref="B17" authorId="0" shapeId="0">
      <text>
        <r>
          <rPr>
            <sz val="8"/>
            <color indexed="81"/>
            <rFont val="Tahoma"/>
            <family val="2"/>
          </rPr>
          <t xml:space="preserve">Startzeit </t>
        </r>
        <r>
          <rPr>
            <sz val="8"/>
            <color indexed="81"/>
            <rFont val="Tahoma"/>
            <family val="2"/>
          </rPr>
          <t>vm</t>
        </r>
      </text>
    </comment>
    <comment ref="R21" authorId="0" shapeId="0">
      <text>
        <r>
          <rPr>
            <sz val="8"/>
            <color indexed="81"/>
            <rFont val="Tahoma"/>
            <family val="2"/>
          </rPr>
          <t>15 oder 20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7" authorId="0" shapeId="0">
      <text>
        <r>
          <rPr>
            <sz val="8"/>
            <color indexed="81"/>
            <rFont val="Tahoma"/>
            <family val="2"/>
          </rPr>
          <t>Startzeit nm</t>
        </r>
      </text>
    </comment>
    <comment ref="C68" authorId="1" shapeId="0">
      <text>
        <r>
          <rPr>
            <sz val="9"/>
            <color indexed="81"/>
            <rFont val="Segoe UI"/>
            <charset val="1"/>
          </rPr>
          <t xml:space="preserve">Für interne / spezielle Informationen nach Vorgabe der Schulleitung
</t>
        </r>
      </text>
    </comment>
  </commentList>
</comments>
</file>

<file path=xl/sharedStrings.xml><?xml version="1.0" encoding="utf-8"?>
<sst xmlns="http://schemas.openxmlformats.org/spreadsheetml/2006/main" count="138" uniqueCount="92">
  <si>
    <t>PLZ Wohnort</t>
  </si>
  <si>
    <t>Montag</t>
  </si>
  <si>
    <t>Dienstag</t>
  </si>
  <si>
    <t>Mittwoch</t>
  </si>
  <si>
    <t>Donnerstag</t>
  </si>
  <si>
    <t>Freitag</t>
  </si>
  <si>
    <t>Mo</t>
  </si>
  <si>
    <t>Di</t>
  </si>
  <si>
    <t>Mi</t>
  </si>
  <si>
    <t>Do</t>
  </si>
  <si>
    <t>Fr</t>
  </si>
  <si>
    <t>Block A</t>
  </si>
  <si>
    <t>Block B</t>
  </si>
  <si>
    <t>Block C</t>
  </si>
  <si>
    <t>Block D</t>
  </si>
  <si>
    <t>Total</t>
  </si>
  <si>
    <t>total</t>
  </si>
  <si>
    <t>Altern</t>
  </si>
  <si>
    <t>Förd</t>
  </si>
  <si>
    <t>Lehrperson</t>
  </si>
  <si>
    <t>geb.</t>
  </si>
  <si>
    <t>Datum / Unterschrift Lehrperson</t>
  </si>
  <si>
    <t xml:space="preserve">Schüler </t>
  </si>
  <si>
    <t xml:space="preserve">Schulhaus </t>
  </si>
  <si>
    <t xml:space="preserve">Tel. Schule </t>
  </si>
  <si>
    <t>Strasse</t>
  </si>
  <si>
    <t xml:space="preserve">Tel. privat </t>
  </si>
  <si>
    <t xml:space="preserve">Schuljahr </t>
  </si>
  <si>
    <t xml:space="preserve">Schulzimmer </t>
  </si>
  <si>
    <t>Block E</t>
  </si>
  <si>
    <t>Tage</t>
  </si>
  <si>
    <t>Zeilen</t>
  </si>
  <si>
    <t>LP x</t>
  </si>
  <si>
    <t>LP y</t>
  </si>
  <si>
    <t xml:space="preserve">E-Mail </t>
  </si>
  <si>
    <t>PLZ Schulort</t>
  </si>
  <si>
    <t xml:space="preserve">Klasse </t>
  </si>
  <si>
    <t>Unterricht</t>
  </si>
  <si>
    <t>Kirche</t>
  </si>
  <si>
    <t xml:space="preserve">  +</t>
  </si>
  <si>
    <t>And. Lehrpersonen</t>
  </si>
  <si>
    <t>x =</t>
  </si>
  <si>
    <t>y =</t>
  </si>
  <si>
    <t>z =</t>
  </si>
  <si>
    <t xml:space="preserve"> </t>
  </si>
  <si>
    <t>Pensum Klassenlehrperson</t>
  </si>
  <si>
    <t>in eigener Klasse</t>
  </si>
  <si>
    <t>plus weitere Lektionen:</t>
  </si>
  <si>
    <t>Bereich</t>
  </si>
  <si>
    <t>Kurzbeschrieb:</t>
  </si>
  <si>
    <t xml:space="preserve">       Unterricht in anderen Klassen</t>
  </si>
  <si>
    <t>Unt</t>
  </si>
  <si>
    <t xml:space="preserve">       und spezielle Aufgaben </t>
  </si>
  <si>
    <t>SL</t>
  </si>
  <si>
    <t xml:space="preserve">       in verschiedenen Pools</t>
  </si>
  <si>
    <t>SE</t>
  </si>
  <si>
    <t>SB</t>
  </si>
  <si>
    <t>Pensum</t>
  </si>
  <si>
    <t>plus "fremde" Lektionen:</t>
  </si>
  <si>
    <t xml:space="preserve">       Integrierte Sonderschulung</t>
  </si>
  <si>
    <t>Kanton</t>
  </si>
  <si>
    <t xml:space="preserve">       Unt. bei anderem Schulträger</t>
  </si>
  <si>
    <t xml:space="preserve">       Religionsstunden</t>
  </si>
  <si>
    <t>Schülerlektionen</t>
  </si>
  <si>
    <t>plus</t>
  </si>
  <si>
    <t>minus</t>
  </si>
  <si>
    <t>LP z</t>
  </si>
  <si>
    <t>Klassenlehrer</t>
  </si>
  <si>
    <t>im Einsatz</t>
  </si>
  <si>
    <t>dann 0</t>
  </si>
  <si>
    <t>Gem / Bez</t>
  </si>
  <si>
    <t>Dritter Teil (rechts)</t>
  </si>
  <si>
    <t>Zweiter Teil (mitte)</t>
  </si>
  <si>
    <t>Klassen und eigenes Pensum</t>
  </si>
  <si>
    <t>Pensum der Klassen</t>
  </si>
  <si>
    <t>KLP</t>
  </si>
  <si>
    <t xml:space="preserve">       Klassenlehrerstunde</t>
  </si>
  <si>
    <t>w=</t>
  </si>
  <si>
    <t>LP w</t>
  </si>
  <si>
    <t>Lehrperson x</t>
  </si>
  <si>
    <t>Lehrperson y</t>
  </si>
  <si>
    <t>Lehrperson z</t>
  </si>
  <si>
    <t>Lehrperson w</t>
  </si>
  <si>
    <t>Abteilung Schulcontrolling</t>
  </si>
  <si>
    <t>Alternieren 1./2.PS</t>
  </si>
  <si>
    <t>E</t>
  </si>
  <si>
    <r>
      <t xml:space="preserve">Stundenplan Primarschule  </t>
    </r>
    <r>
      <rPr>
        <b/>
        <sz val="10"/>
        <rFont val="Arial"/>
        <family val="2"/>
      </rPr>
      <t>(dreiklassig)</t>
    </r>
  </si>
  <si>
    <t>Mobile</t>
  </si>
  <si>
    <t>Datum / Unterschrift Schulleitung</t>
  </si>
  <si>
    <t>Bemerkungen:</t>
  </si>
  <si>
    <t>ICT</t>
  </si>
  <si>
    <t>Version 2022-03-11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</si>
</sst>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yy;@"/>
  </numFmts>
  <fonts count="2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20"/>
      <name val="Arial"/>
      <family val="2"/>
    </font>
    <font>
      <sz val="8"/>
      <color rgb="FFFF0000"/>
      <name val="Arial"/>
      <family val="2"/>
    </font>
    <font>
      <b/>
      <u/>
      <sz val="10"/>
      <name val="Arial"/>
      <family val="2"/>
    </font>
    <font>
      <sz val="9"/>
      <color indexed="81"/>
      <name val="Segoe UI"/>
      <charset val="1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02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/>
    </xf>
    <xf numFmtId="20" fontId="2" fillId="2" borderId="2" xfId="0" applyNumberFormat="1" applyFont="1" applyFill="1" applyBorder="1" applyAlignment="1" applyProtection="1">
      <alignment horizontal="center" vertical="top"/>
    </xf>
    <xf numFmtId="20" fontId="4" fillId="2" borderId="2" xfId="0" applyNumberFormat="1" applyFont="1" applyFill="1" applyBorder="1" applyAlignment="1" applyProtection="1">
      <alignment horizontal="center" vertical="top"/>
      <protection locked="0"/>
    </xf>
    <xf numFmtId="0" fontId="3" fillId="2" borderId="3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0" fillId="0" borderId="0" xfId="0" applyBorder="1" applyProtection="1"/>
    <xf numFmtId="0" fontId="0" fillId="0" borderId="4" xfId="0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4" fillId="0" borderId="0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0" fillId="0" borderId="0" xfId="0" applyAlignment="1" applyProtection="1"/>
    <xf numFmtId="0" fontId="4" fillId="0" borderId="0" xfId="0" applyFont="1" applyAlignment="1" applyProtection="1"/>
    <xf numFmtId="0" fontId="2" fillId="2" borderId="7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6" xfId="0" applyFont="1" applyBorder="1" applyAlignment="1" applyProtection="1">
      <alignment horizontal="left"/>
    </xf>
    <xf numFmtId="0" fontId="2" fillId="0" borderId="6" xfId="0" applyFont="1" applyBorder="1" applyProtection="1"/>
    <xf numFmtId="0" fontId="2" fillId="0" borderId="6" xfId="0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Alignment="1" applyProtection="1"/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right"/>
    </xf>
    <xf numFmtId="0" fontId="7" fillId="0" borderId="0" xfId="0" applyFont="1" applyFill="1" applyBorder="1" applyAlignment="1" applyProtection="1">
      <alignment horizontal="left"/>
    </xf>
    <xf numFmtId="0" fontId="3" fillId="0" borderId="0" xfId="0" applyFont="1" applyProtection="1"/>
    <xf numFmtId="0" fontId="3" fillId="0" borderId="0" xfId="0" applyFont="1" applyFill="1" applyProtection="1"/>
    <xf numFmtId="1" fontId="0" fillId="0" borderId="0" xfId="0" applyNumberFormat="1" applyFill="1" applyBorder="1" applyAlignment="1" applyProtection="1">
      <alignment horizontal="center"/>
    </xf>
    <xf numFmtId="0" fontId="0" fillId="0" borderId="7" xfId="0" applyNumberFormat="1" applyFill="1" applyBorder="1" applyAlignment="1" applyProtection="1">
      <alignment horizontal="center"/>
    </xf>
    <xf numFmtId="1" fontId="0" fillId="0" borderId="7" xfId="0" applyNumberForma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11" xfId="0" applyNumberFormat="1" applyFill="1" applyBorder="1" applyAlignment="1" applyProtection="1">
      <alignment horizontal="center"/>
    </xf>
    <xf numFmtId="0" fontId="0" fillId="0" borderId="12" xfId="0" applyNumberFormat="1" applyFill="1" applyBorder="1" applyAlignment="1" applyProtection="1">
      <alignment horizontal="center"/>
    </xf>
    <xf numFmtId="0" fontId="0" fillId="0" borderId="13" xfId="0" applyNumberFormat="1" applyFill="1" applyBorder="1" applyAlignment="1" applyProtection="1">
      <alignment horizontal="center"/>
    </xf>
    <xf numFmtId="0" fontId="0" fillId="0" borderId="14" xfId="0" applyNumberFormat="1" applyFill="1" applyBorder="1" applyAlignment="1" applyProtection="1">
      <alignment horizontal="center"/>
    </xf>
    <xf numFmtId="0" fontId="0" fillId="0" borderId="15" xfId="0" applyNumberFormat="1" applyFill="1" applyBorder="1" applyAlignment="1" applyProtection="1">
      <alignment horizontal="center"/>
    </xf>
    <xf numFmtId="0" fontId="0" fillId="0" borderId="16" xfId="0" applyNumberFormat="1" applyFill="1" applyBorder="1" applyAlignment="1" applyProtection="1">
      <alignment horizontal="center"/>
    </xf>
    <xf numFmtId="0" fontId="4" fillId="0" borderId="17" xfId="0" applyNumberFormat="1" applyFont="1" applyFill="1" applyBorder="1" applyAlignment="1" applyProtection="1">
      <alignment horizontal="center"/>
    </xf>
    <xf numFmtId="0" fontId="4" fillId="0" borderId="18" xfId="0" applyNumberFormat="1" applyFont="1" applyFill="1" applyBorder="1" applyAlignment="1" applyProtection="1">
      <alignment horizontal="center"/>
    </xf>
    <xf numFmtId="20" fontId="2" fillId="2" borderId="19" xfId="0" applyNumberFormat="1" applyFont="1" applyFill="1" applyBorder="1" applyAlignment="1" applyProtection="1">
      <alignment horizontal="center" vertical="top"/>
    </xf>
    <xf numFmtId="0" fontId="2" fillId="2" borderId="20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right" vertical="top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/>
    </xf>
    <xf numFmtId="1" fontId="1" fillId="0" borderId="0" xfId="0" applyNumberFormat="1" applyFont="1" applyAlignment="1" applyProtection="1">
      <alignment horizontal="center"/>
    </xf>
    <xf numFmtId="1" fontId="17" fillId="0" borderId="0" xfId="0" quotePrefix="1" applyNumberFormat="1" applyFont="1" applyAlignment="1" applyProtection="1">
      <alignment horizontal="left"/>
    </xf>
    <xf numFmtId="0" fontId="14" fillId="0" borderId="0" xfId="0" applyFont="1" applyProtection="1"/>
    <xf numFmtId="0" fontId="14" fillId="0" borderId="0" xfId="0" applyFont="1" applyAlignment="1" applyProtection="1">
      <alignment horizontal="center"/>
    </xf>
    <xf numFmtId="1" fontId="17" fillId="0" borderId="0" xfId="0" applyNumberFormat="1" applyFont="1" applyAlignment="1" applyProtection="1">
      <alignment horizontal="left"/>
    </xf>
    <xf numFmtId="0" fontId="1" fillId="0" borderId="0" xfId="0" applyFont="1" applyFill="1" applyProtection="1"/>
    <xf numFmtId="0" fontId="1" fillId="0" borderId="0" xfId="0" applyNumberFormat="1" applyFont="1" applyFill="1" applyBorder="1" applyAlignment="1" applyProtection="1">
      <alignment horizontal="center"/>
    </xf>
    <xf numFmtId="0" fontId="17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8" fillId="0" borderId="0" xfId="0" applyFont="1" applyFill="1" applyBorder="1" applyAlignment="1" applyProtection="1">
      <alignment horizontal="left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1" fontId="18" fillId="0" borderId="0" xfId="0" quotePrefix="1" applyNumberFormat="1" applyFont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3" fillId="0" borderId="0" xfId="0" applyFont="1" applyAlignment="1" applyProtection="1"/>
    <xf numFmtId="0" fontId="20" fillId="0" borderId="0" xfId="0" applyFont="1" applyAlignment="1" applyProtection="1">
      <alignment horizontal="center"/>
    </xf>
    <xf numFmtId="0" fontId="3" fillId="0" borderId="0" xfId="0" applyFont="1" applyFill="1" applyBorder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>
      <alignment horizontal="center"/>
    </xf>
    <xf numFmtId="0" fontId="3" fillId="0" borderId="2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23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3" fillId="0" borderId="26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Alignment="1" applyProtection="1">
      <alignment horizontal="center"/>
    </xf>
    <xf numFmtId="0" fontId="20" fillId="0" borderId="0" xfId="0" applyFont="1" applyFill="1" applyProtection="1"/>
    <xf numFmtId="0" fontId="3" fillId="0" borderId="27" xfId="0" applyNumberFormat="1" applyFont="1" applyFill="1" applyBorder="1" applyAlignment="1" applyProtection="1">
      <alignment horizontal="center"/>
    </xf>
    <xf numFmtId="0" fontId="3" fillId="0" borderId="28" xfId="0" applyNumberFormat="1" applyFont="1" applyFill="1" applyBorder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left"/>
    </xf>
    <xf numFmtId="164" fontId="21" fillId="0" borderId="0" xfId="0" applyNumberFormat="1" applyFont="1" applyFill="1" applyBorder="1" applyAlignment="1" applyProtection="1">
      <alignment horizontal="center"/>
    </xf>
    <xf numFmtId="164" fontId="21" fillId="0" borderId="0" xfId="0" applyNumberFormat="1" applyFont="1" applyFill="1" applyAlignment="1" applyProtection="1">
      <alignment horizontal="center"/>
    </xf>
    <xf numFmtId="0" fontId="20" fillId="0" borderId="0" xfId="0" applyFont="1" applyProtection="1"/>
    <xf numFmtId="0" fontId="20" fillId="0" borderId="0" xfId="0" applyFont="1" applyAlignment="1" applyProtection="1"/>
    <xf numFmtId="164" fontId="3" fillId="4" borderId="29" xfId="0" applyNumberFormat="1" applyFont="1" applyFill="1" applyBorder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0" fontId="3" fillId="0" borderId="29" xfId="0" applyNumberFormat="1" applyFont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center"/>
    </xf>
    <xf numFmtId="164" fontId="3" fillId="0" borderId="29" xfId="0" applyNumberFormat="1" applyFont="1" applyBorder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0" fontId="20" fillId="5" borderId="0" xfId="0" applyFont="1" applyFill="1" applyProtection="1"/>
    <xf numFmtId="0" fontId="3" fillId="5" borderId="0" xfId="0" applyFont="1" applyFill="1" applyProtection="1"/>
    <xf numFmtId="0" fontId="3" fillId="0" borderId="29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Alignment="1" applyProtection="1">
      <alignment horizontal="center"/>
    </xf>
    <xf numFmtId="0" fontId="20" fillId="0" borderId="0" xfId="0" applyNumberFormat="1" applyFont="1" applyProtection="1"/>
    <xf numFmtId="0" fontId="3" fillId="0" borderId="0" xfId="0" applyFont="1" applyFill="1" applyAlignment="1" applyProtection="1"/>
    <xf numFmtId="0" fontId="3" fillId="0" borderId="29" xfId="0" applyFont="1" applyBorder="1" applyAlignment="1" applyProtection="1">
      <alignment horizontal="center"/>
    </xf>
    <xf numFmtId="164" fontId="21" fillId="3" borderId="29" xfId="0" applyNumberFormat="1" applyFont="1" applyFill="1" applyBorder="1" applyAlignment="1" applyProtection="1">
      <alignment horizontal="center"/>
    </xf>
    <xf numFmtId="164" fontId="21" fillId="0" borderId="0" xfId="0" applyNumberFormat="1" applyFont="1" applyFill="1" applyProtection="1"/>
    <xf numFmtId="164" fontId="18" fillId="0" borderId="0" xfId="0" applyNumberFormat="1" applyFont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6" borderId="29" xfId="0" applyFont="1" applyFill="1" applyBorder="1" applyAlignment="1" applyProtection="1">
      <alignment horizontal="center"/>
    </xf>
    <xf numFmtId="0" fontId="0" fillId="0" borderId="30" xfId="0" applyNumberFormat="1" applyFill="1" applyBorder="1" applyAlignment="1" applyProtection="1">
      <alignment horizontal="center"/>
    </xf>
    <xf numFmtId="0" fontId="0" fillId="0" borderId="31" xfId="0" applyNumberFormat="1" applyFill="1" applyBorder="1" applyAlignment="1" applyProtection="1">
      <alignment horizontal="center"/>
    </xf>
    <xf numFmtId="0" fontId="0" fillId="0" borderId="24" xfId="0" applyNumberFormat="1" applyFill="1" applyBorder="1" applyAlignment="1" applyProtection="1">
      <alignment horizontal="center"/>
    </xf>
    <xf numFmtId="0" fontId="4" fillId="0" borderId="32" xfId="0" applyNumberFormat="1" applyFont="1" applyFill="1" applyBorder="1" applyAlignment="1" applyProtection="1">
      <alignment horizontal="center"/>
    </xf>
    <xf numFmtId="0" fontId="1" fillId="0" borderId="17" xfId="0" applyNumberFormat="1" applyFont="1" applyFill="1" applyBorder="1" applyAlignment="1" applyProtection="1">
      <alignment horizontal="center"/>
    </xf>
    <xf numFmtId="0" fontId="1" fillId="0" borderId="32" xfId="0" applyNumberFormat="1" applyFont="1" applyFill="1" applyBorder="1" applyAlignment="1" applyProtection="1">
      <alignment horizontal="center"/>
    </xf>
    <xf numFmtId="0" fontId="1" fillId="0" borderId="18" xfId="0" applyNumberFormat="1" applyFont="1" applyFill="1" applyBorder="1" applyAlignment="1" applyProtection="1">
      <alignment horizontal="center"/>
    </xf>
    <xf numFmtId="0" fontId="2" fillId="2" borderId="29" xfId="0" applyNumberFormat="1" applyFont="1" applyFill="1" applyBorder="1" applyAlignment="1" applyProtection="1">
      <alignment horizontal="center"/>
    </xf>
    <xf numFmtId="0" fontId="4" fillId="2" borderId="29" xfId="0" applyNumberFormat="1" applyFont="1" applyFill="1" applyBorder="1" applyAlignment="1" applyProtection="1">
      <alignment horizontal="center"/>
    </xf>
    <xf numFmtId="0" fontId="3" fillId="4" borderId="29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3" fillId="0" borderId="21" xfId="0" applyNumberFormat="1" applyFont="1" applyFill="1" applyBorder="1" applyAlignment="1" applyProtection="1">
      <alignment horizontal="center"/>
    </xf>
    <xf numFmtId="0" fontId="3" fillId="4" borderId="35" xfId="0" applyFont="1" applyFill="1" applyBorder="1" applyAlignment="1" applyProtection="1">
      <alignment horizontal="center"/>
    </xf>
    <xf numFmtId="164" fontId="21" fillId="0" borderId="0" xfId="0" applyNumberFormat="1" applyFont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/>
    </xf>
    <xf numFmtId="0" fontId="20" fillId="0" borderId="0" xfId="0" applyFont="1" applyFill="1" applyBorder="1" applyProtection="1"/>
    <xf numFmtId="0" fontId="3" fillId="0" borderId="0" xfId="0" applyFont="1" applyFill="1" applyBorder="1" applyProtection="1"/>
    <xf numFmtId="1" fontId="22" fillId="0" borderId="0" xfId="0" applyNumberFormat="1" applyFont="1" applyBorder="1" applyAlignment="1" applyProtection="1">
      <alignment horizontal="center"/>
    </xf>
    <xf numFmtId="1" fontId="4" fillId="0" borderId="29" xfId="0" applyNumberFormat="1" applyFont="1" applyBorder="1" applyAlignment="1" applyProtection="1">
      <alignment horizontal="center"/>
    </xf>
    <xf numFmtId="0" fontId="3" fillId="0" borderId="11" xfId="0" applyNumberFormat="1" applyFont="1" applyFill="1" applyBorder="1" applyAlignment="1" applyProtection="1">
      <alignment horizontal="center"/>
    </xf>
    <xf numFmtId="0" fontId="3" fillId="0" borderId="30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horizontal="center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24" xfId="0" applyNumberFormat="1" applyFont="1" applyFill="1" applyBorder="1" applyAlignment="1" applyProtection="1">
      <alignment horizontal="center"/>
    </xf>
    <xf numFmtId="0" fontId="3" fillId="0" borderId="16" xfId="0" applyNumberFormat="1" applyFont="1" applyFill="1" applyBorder="1" applyAlignment="1" applyProtection="1">
      <alignment horizontal="center"/>
    </xf>
    <xf numFmtId="0" fontId="3" fillId="0" borderId="36" xfId="0" applyNumberFormat="1" applyFont="1" applyFill="1" applyBorder="1" applyAlignment="1" applyProtection="1">
      <alignment horizontal="center"/>
    </xf>
    <xf numFmtId="0" fontId="3" fillId="0" borderId="37" xfId="0" applyNumberFormat="1" applyFont="1" applyFill="1" applyBorder="1" applyAlignment="1" applyProtection="1">
      <alignment horizontal="center"/>
    </xf>
    <xf numFmtId="0" fontId="3" fillId="0" borderId="38" xfId="0" applyNumberFormat="1" applyFont="1" applyFill="1" applyBorder="1" applyAlignment="1" applyProtection="1">
      <alignment horizont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32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</xf>
    <xf numFmtId="14" fontId="2" fillId="0" borderId="0" xfId="0" applyNumberFormat="1" applyFont="1" applyFill="1" applyBorder="1" applyAlignment="1" applyProtection="1">
      <alignment horizontal="center"/>
    </xf>
    <xf numFmtId="49" fontId="6" fillId="2" borderId="39" xfId="0" applyNumberFormat="1" applyFont="1" applyFill="1" applyBorder="1" applyAlignment="1" applyProtection="1">
      <alignment horizontal="center" vertical="center"/>
    </xf>
    <xf numFmtId="165" fontId="3" fillId="0" borderId="0" xfId="0" applyNumberFormat="1" applyFont="1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49" fontId="8" fillId="2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/>
    </xf>
    <xf numFmtId="0" fontId="3" fillId="0" borderId="31" xfId="0" applyNumberFormat="1" applyFont="1" applyFill="1" applyBorder="1" applyAlignment="1" applyProtection="1">
      <alignment horizontal="center"/>
    </xf>
    <xf numFmtId="0" fontId="3" fillId="0" borderId="14" xfId="0" applyNumberFormat="1" applyFont="1" applyFill="1" applyBorder="1" applyAlignment="1" applyProtection="1">
      <alignment horizontal="center"/>
    </xf>
    <xf numFmtId="164" fontId="20" fillId="0" borderId="43" xfId="0" applyNumberFormat="1" applyFont="1" applyFill="1" applyBorder="1" applyAlignment="1" applyProtection="1">
      <alignment horizontal="center"/>
    </xf>
    <xf numFmtId="164" fontId="20" fillId="0" borderId="35" xfId="0" applyNumberFormat="1" applyFont="1" applyFill="1" applyBorder="1" applyAlignment="1" applyProtection="1">
      <alignment horizontal="center"/>
    </xf>
    <xf numFmtId="164" fontId="20" fillId="0" borderId="32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/>
    <xf numFmtId="0" fontId="2" fillId="2" borderId="17" xfId="0" applyFont="1" applyFill="1" applyBorder="1" applyAlignment="1" applyProtection="1">
      <alignment horizontal="center" vertical="center"/>
      <protection locked="0"/>
    </xf>
    <xf numFmtId="0" fontId="1" fillId="8" borderId="24" xfId="0" applyNumberFormat="1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</xf>
    <xf numFmtId="164" fontId="20" fillId="0" borderId="42" xfId="0" applyNumberFormat="1" applyFont="1" applyFill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/>
    </xf>
    <xf numFmtId="164" fontId="20" fillId="0" borderId="0" xfId="0" applyNumberFormat="1" applyFont="1" applyFill="1" applyAlignment="1" applyProtection="1">
      <alignment horizontal="center" vertical="center"/>
    </xf>
    <xf numFmtId="0" fontId="20" fillId="8" borderId="29" xfId="0" applyFont="1" applyFill="1" applyBorder="1" applyAlignment="1" applyProtection="1">
      <alignment horizontal="center" vertical="center"/>
    </xf>
    <xf numFmtId="0" fontId="3" fillId="8" borderId="0" xfId="0" applyFont="1" applyFill="1" applyProtection="1"/>
    <xf numFmtId="0" fontId="3" fillId="0" borderId="11" xfId="0" applyFont="1" applyBorder="1" applyAlignment="1" applyProtection="1">
      <alignment horizontal="center"/>
    </xf>
    <xf numFmtId="0" fontId="3" fillId="8" borderId="0" xfId="0" applyFont="1" applyFill="1" applyAlignment="1" applyProtection="1"/>
    <xf numFmtId="0" fontId="3" fillId="8" borderId="0" xfId="0" applyFont="1" applyFill="1" applyAlignment="1" applyProtection="1">
      <alignment horizontal="center"/>
    </xf>
    <xf numFmtId="0" fontId="20" fillId="8" borderId="0" xfId="0" applyFont="1" applyFill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43" xfId="0" applyFont="1" applyBorder="1" applyAlignment="1" applyProtection="1">
      <alignment horizontal="center"/>
    </xf>
    <xf numFmtId="0" fontId="3" fillId="0" borderId="4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16" fillId="0" borderId="6" xfId="0" applyFont="1" applyBorder="1" applyAlignment="1" applyProtection="1">
      <alignment horizontal="center"/>
    </xf>
    <xf numFmtId="0" fontId="1" fillId="0" borderId="34" xfId="0" quotePrefix="1" applyFont="1" applyFill="1" applyBorder="1" applyAlignment="1" applyProtection="1">
      <alignment horizontal="center"/>
    </xf>
    <xf numFmtId="0" fontId="2" fillId="0" borderId="34" xfId="0" applyNumberFormat="1" applyFont="1" applyFill="1" applyBorder="1" applyAlignment="1" applyProtection="1">
      <alignment horizontal="center"/>
    </xf>
    <xf numFmtId="0" fontId="1" fillId="0" borderId="34" xfId="0" applyNumberFormat="1" applyFont="1" applyFill="1" applyBorder="1" applyAlignment="1" applyProtection="1">
      <alignment horizontal="center"/>
    </xf>
    <xf numFmtId="0" fontId="1" fillId="9" borderId="24" xfId="0" applyFont="1" applyFill="1" applyBorder="1" applyAlignment="1" applyProtection="1">
      <alignment horizontal="center"/>
    </xf>
    <xf numFmtId="0" fontId="1" fillId="10" borderId="24" xfId="0" applyNumberFormat="1" applyFont="1" applyFill="1" applyBorder="1" applyAlignment="1" applyProtection="1">
      <alignment horizontal="center"/>
    </xf>
    <xf numFmtId="0" fontId="1" fillId="11" borderId="24" xfId="0" applyNumberFormat="1" applyFont="1" applyFill="1" applyBorder="1" applyAlignment="1" applyProtection="1">
      <alignment horizontal="center"/>
    </xf>
    <xf numFmtId="0" fontId="3" fillId="11" borderId="0" xfId="0" applyFont="1" applyFill="1" applyProtection="1"/>
    <xf numFmtId="0" fontId="3" fillId="10" borderId="0" xfId="0" applyFont="1" applyFill="1" applyProtection="1"/>
    <xf numFmtId="0" fontId="20" fillId="10" borderId="29" xfId="0" applyFont="1" applyFill="1" applyBorder="1" applyAlignment="1" applyProtection="1">
      <alignment horizontal="center" vertical="center"/>
    </xf>
    <xf numFmtId="0" fontId="20" fillId="11" borderId="29" xfId="0" applyFont="1" applyFill="1" applyBorder="1" applyAlignment="1" applyProtection="1">
      <alignment horizontal="center" vertical="center"/>
    </xf>
    <xf numFmtId="0" fontId="3" fillId="9" borderId="0" xfId="0" applyFont="1" applyFill="1" applyProtection="1"/>
    <xf numFmtId="0" fontId="20" fillId="9" borderId="29" xfId="0" applyFont="1" applyFill="1" applyBorder="1" applyAlignment="1" applyProtection="1">
      <alignment horizontal="center" vertical="center"/>
    </xf>
    <xf numFmtId="0" fontId="3" fillId="10" borderId="0" xfId="0" applyFont="1" applyFill="1" applyAlignment="1" applyProtection="1"/>
    <xf numFmtId="0" fontId="3" fillId="9" borderId="0" xfId="0" applyFont="1" applyFill="1" applyAlignment="1" applyProtection="1"/>
    <xf numFmtId="0" fontId="3" fillId="10" borderId="0" xfId="0" applyFont="1" applyFill="1" applyAlignment="1" applyProtection="1">
      <alignment horizontal="center"/>
    </xf>
    <xf numFmtId="0" fontId="20" fillId="10" borderId="0" xfId="0" applyFont="1" applyFill="1" applyAlignment="1" applyProtection="1">
      <alignment horizontal="center"/>
    </xf>
    <xf numFmtId="0" fontId="3" fillId="11" borderId="0" xfId="0" applyFont="1" applyFill="1" applyAlignment="1" applyProtection="1"/>
    <xf numFmtId="0" fontId="3" fillId="11" borderId="0" xfId="0" applyFont="1" applyFill="1" applyAlignment="1" applyProtection="1">
      <alignment horizontal="center"/>
    </xf>
    <xf numFmtId="0" fontId="20" fillId="11" borderId="0" xfId="0" applyFont="1" applyFill="1" applyAlignment="1" applyProtection="1">
      <alignment horizontal="center"/>
    </xf>
    <xf numFmtId="0" fontId="3" fillId="9" borderId="0" xfId="0" applyFont="1" applyFill="1" applyAlignment="1" applyProtection="1">
      <alignment horizontal="center"/>
    </xf>
    <xf numFmtId="0" fontId="20" fillId="9" borderId="0" xfId="0" applyFont="1" applyFill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0" fontId="15" fillId="0" borderId="0" xfId="0" applyFont="1" applyBorder="1" applyProtection="1"/>
    <xf numFmtId="0" fontId="0" fillId="0" borderId="6" xfId="0" applyBorder="1" applyAlignment="1" applyProtection="1"/>
    <xf numFmtId="0" fontId="3" fillId="0" borderId="0" xfId="0" applyFont="1" applyBorder="1" applyAlignment="1" applyProtection="1">
      <alignment horizontal="right"/>
    </xf>
    <xf numFmtId="0" fontId="23" fillId="0" borderId="0" xfId="0" applyFont="1" applyBorder="1" applyProtection="1"/>
    <xf numFmtId="0" fontId="0" fillId="0" borderId="4" xfId="0" applyBorder="1" applyAlignment="1" applyProtection="1"/>
    <xf numFmtId="0" fontId="1" fillId="0" borderId="0" xfId="0" applyFont="1" applyAlignment="1" applyProtection="1">
      <alignment horizontal="right"/>
    </xf>
    <xf numFmtId="0" fontId="3" fillId="12" borderId="0" xfId="0" applyFont="1" applyFill="1" applyAlignment="1" applyProtection="1">
      <alignment horizontal="center"/>
    </xf>
    <xf numFmtId="0" fontId="3" fillId="12" borderId="0" xfId="0" applyFont="1" applyFill="1" applyAlignment="1" applyProtection="1"/>
    <xf numFmtId="164" fontId="21" fillId="12" borderId="29" xfId="0" applyNumberFormat="1" applyFont="1" applyFill="1" applyBorder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  <xf numFmtId="0" fontId="3" fillId="0" borderId="40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center"/>
    </xf>
    <xf numFmtId="0" fontId="2" fillId="7" borderId="33" xfId="0" applyFont="1" applyFill="1" applyBorder="1" applyAlignment="1" applyProtection="1">
      <alignment horizontal="left"/>
      <protection locked="0"/>
    </xf>
    <xf numFmtId="0" fontId="2" fillId="7" borderId="40" xfId="0" applyFont="1" applyFill="1" applyBorder="1" applyAlignment="1" applyProtection="1">
      <alignment horizontal="left"/>
      <protection locked="0"/>
    </xf>
    <xf numFmtId="0" fontId="2" fillId="7" borderId="34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top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 applyProtection="1">
      <alignment horizontal="center"/>
      <protection locked="0"/>
    </xf>
    <xf numFmtId="49" fontId="2" fillId="7" borderId="33" xfId="0" applyNumberFormat="1" applyFont="1" applyFill="1" applyBorder="1" applyAlignment="1" applyProtection="1">
      <alignment horizontal="left"/>
      <protection locked="0"/>
    </xf>
    <xf numFmtId="49" fontId="2" fillId="7" borderId="40" xfId="0" applyNumberFormat="1" applyFont="1" applyFill="1" applyBorder="1" applyAlignment="1" applyProtection="1">
      <alignment horizontal="left"/>
      <protection locked="0"/>
    </xf>
    <xf numFmtId="49" fontId="2" fillId="7" borderId="34" xfId="0" applyNumberFormat="1" applyFont="1" applyFill="1" applyBorder="1" applyAlignment="1" applyProtection="1">
      <alignment horizontal="left"/>
      <protection locked="0"/>
    </xf>
    <xf numFmtId="165" fontId="2" fillId="7" borderId="33" xfId="0" applyNumberFormat="1" applyFont="1" applyFill="1" applyBorder="1" applyAlignment="1" applyProtection="1">
      <alignment horizontal="left"/>
      <protection locked="0"/>
    </xf>
    <xf numFmtId="165" fontId="2" fillId="7" borderId="40" xfId="0" applyNumberFormat="1" applyFont="1" applyFill="1" applyBorder="1" applyAlignment="1" applyProtection="1">
      <alignment horizontal="left"/>
      <protection locked="0"/>
    </xf>
    <xf numFmtId="165" fontId="2" fillId="7" borderId="34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0" borderId="4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1" fillId="7" borderId="33" xfId="0" applyFont="1" applyFill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center"/>
    </xf>
    <xf numFmtId="0" fontId="2" fillId="7" borderId="33" xfId="0" applyFont="1" applyFill="1" applyBorder="1" applyAlignment="1" applyProtection="1">
      <alignment horizontal="center"/>
      <protection locked="0"/>
    </xf>
    <xf numFmtId="0" fontId="2" fillId="7" borderId="40" xfId="0" applyFont="1" applyFill="1" applyBorder="1" applyAlignment="1" applyProtection="1">
      <alignment horizontal="center"/>
      <protection locked="0"/>
    </xf>
    <xf numFmtId="0" fontId="2" fillId="7" borderId="34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</xf>
    <xf numFmtId="0" fontId="16" fillId="0" borderId="0" xfId="0" applyFont="1" applyBorder="1" applyAlignment="1" applyProtection="1">
      <alignment horizontal="center"/>
    </xf>
    <xf numFmtId="1" fontId="2" fillId="0" borderId="43" xfId="0" applyNumberFormat="1" applyFont="1" applyFill="1" applyBorder="1" applyAlignment="1" applyProtection="1">
      <alignment horizontal="center"/>
    </xf>
    <xf numFmtId="1" fontId="2" fillId="0" borderId="42" xfId="0" applyNumberFormat="1" applyFont="1" applyFill="1" applyBorder="1" applyAlignment="1" applyProtection="1">
      <alignment horizontal="center"/>
    </xf>
    <xf numFmtId="1" fontId="2" fillId="0" borderId="35" xfId="0" applyNumberFormat="1" applyFont="1" applyFill="1" applyBorder="1" applyAlignment="1" applyProtection="1">
      <alignment horizontal="center"/>
    </xf>
    <xf numFmtId="0" fontId="4" fillId="2" borderId="43" xfId="0" applyNumberFormat="1" applyFont="1" applyFill="1" applyBorder="1" applyAlignment="1" applyProtection="1">
      <alignment horizontal="center"/>
    </xf>
    <xf numFmtId="0" fontId="4" fillId="2" borderId="42" xfId="0" applyNumberFormat="1" applyFont="1" applyFill="1" applyBorder="1" applyAlignment="1" applyProtection="1">
      <alignment horizontal="center"/>
    </xf>
    <xf numFmtId="0" fontId="4" fillId="2" borderId="35" xfId="0" applyNumberFormat="1" applyFont="1" applyFill="1" applyBorder="1" applyAlignment="1" applyProtection="1">
      <alignment horizontal="center"/>
    </xf>
    <xf numFmtId="0" fontId="6" fillId="2" borderId="40" xfId="0" applyFont="1" applyFill="1" applyBorder="1" applyAlignment="1" applyProtection="1">
      <alignment horizontal="center" vertical="center"/>
    </xf>
    <xf numFmtId="0" fontId="3" fillId="2" borderId="42" xfId="0" applyFont="1" applyFill="1" applyBorder="1" applyAlignment="1" applyProtection="1">
      <alignment horizontal="center"/>
      <protection locked="0"/>
    </xf>
    <xf numFmtId="0" fontId="3" fillId="2" borderId="42" xfId="0" applyFont="1" applyFill="1" applyBorder="1" applyAlignment="1" applyProtection="1">
      <alignment horizontal="center" vertical="top"/>
      <protection locked="0"/>
    </xf>
    <xf numFmtId="49" fontId="1" fillId="7" borderId="33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</xf>
    <xf numFmtId="0" fontId="4" fillId="7" borderId="33" xfId="0" applyFont="1" applyFill="1" applyBorder="1" applyAlignment="1" applyProtection="1">
      <alignment horizontal="left"/>
      <protection locked="0"/>
    </xf>
    <xf numFmtId="0" fontId="4" fillId="7" borderId="34" xfId="0" applyFont="1" applyFill="1" applyBorder="1" applyAlignment="1" applyProtection="1">
      <alignment horizontal="left"/>
      <protection locked="0"/>
    </xf>
    <xf numFmtId="49" fontId="4" fillId="7" borderId="16" xfId="0" applyNumberFormat="1" applyFont="1" applyFill="1" applyBorder="1" applyAlignment="1" applyProtection="1">
      <alignment horizontal="left"/>
      <protection locked="0"/>
    </xf>
    <xf numFmtId="49" fontId="4" fillId="7" borderId="44" xfId="0" applyNumberFormat="1" applyFont="1" applyFill="1" applyBorder="1" applyAlignment="1" applyProtection="1">
      <alignment horizontal="left"/>
      <protection locked="0"/>
    </xf>
    <xf numFmtId="49" fontId="4" fillId="7" borderId="15" xfId="0" applyNumberFormat="1" applyFont="1" applyFill="1" applyBorder="1" applyAlignment="1" applyProtection="1">
      <alignment horizontal="left"/>
      <protection locked="0"/>
    </xf>
    <xf numFmtId="0" fontId="1" fillId="7" borderId="16" xfId="0" applyFont="1" applyFill="1" applyBorder="1" applyAlignment="1" applyProtection="1">
      <alignment horizontal="left"/>
      <protection locked="0"/>
    </xf>
    <xf numFmtId="0" fontId="1" fillId="7" borderId="44" xfId="0" applyFont="1" applyFill="1" applyBorder="1" applyAlignment="1" applyProtection="1">
      <alignment horizontal="left"/>
      <protection locked="0"/>
    </xf>
    <xf numFmtId="0" fontId="1" fillId="7" borderId="15" xfId="0" applyFont="1" applyFill="1" applyBorder="1" applyAlignment="1" applyProtection="1">
      <alignment horizontal="left"/>
      <protection locked="0"/>
    </xf>
    <xf numFmtId="49" fontId="10" fillId="7" borderId="16" xfId="1" applyNumberFormat="1" applyFill="1" applyBorder="1" applyAlignment="1" applyProtection="1">
      <alignment horizontal="left"/>
      <protection locked="0"/>
    </xf>
    <xf numFmtId="49" fontId="10" fillId="7" borderId="44" xfId="1" applyNumberFormat="1" applyFill="1" applyBorder="1" applyAlignment="1" applyProtection="1">
      <alignment horizontal="left"/>
      <protection locked="0"/>
    </xf>
    <xf numFmtId="49" fontId="10" fillId="7" borderId="15" xfId="1" applyNumberFormat="1" applyFill="1" applyBorder="1" applyAlignment="1" applyProtection="1">
      <alignment horizontal="left"/>
      <protection locked="0"/>
    </xf>
    <xf numFmtId="0" fontId="4" fillId="7" borderId="16" xfId="0" applyFont="1" applyFill="1" applyBorder="1" applyAlignment="1" applyProtection="1">
      <alignment horizontal="left"/>
      <protection locked="0"/>
    </xf>
    <xf numFmtId="0" fontId="4" fillId="7" borderId="44" xfId="0" applyFont="1" applyFill="1" applyBorder="1" applyAlignment="1" applyProtection="1">
      <alignment horizontal="left"/>
      <protection locked="0"/>
    </xf>
    <xf numFmtId="0" fontId="4" fillId="7" borderId="15" xfId="0" applyFont="1" applyFill="1" applyBorder="1" applyAlignment="1" applyProtection="1">
      <alignment horizontal="left"/>
      <protection locked="0"/>
    </xf>
    <xf numFmtId="1" fontId="1" fillId="0" borderId="33" xfId="0" applyNumberFormat="1" applyFont="1" applyFill="1" applyBorder="1" applyAlignment="1" applyProtection="1">
      <alignment horizontal="left"/>
    </xf>
    <xf numFmtId="0" fontId="2" fillId="0" borderId="40" xfId="0" applyNumberFormat="1" applyFont="1" applyFill="1" applyBorder="1" applyAlignment="1" applyProtection="1">
      <alignment horizontal="left"/>
    </xf>
    <xf numFmtId="0" fontId="3" fillId="2" borderId="41" xfId="0" applyFont="1" applyFill="1" applyBorder="1" applyAlignment="1" applyProtection="1">
      <alignment horizontal="center" vertical="top"/>
    </xf>
    <xf numFmtId="0" fontId="2" fillId="2" borderId="4" xfId="0" applyFont="1" applyFill="1" applyBorder="1" applyAlignment="1" applyProtection="1">
      <alignment horizontal="center" vertical="top"/>
    </xf>
    <xf numFmtId="0" fontId="20" fillId="2" borderId="0" xfId="0" applyFont="1" applyFill="1" applyBorder="1" applyAlignment="1" applyProtection="1">
      <alignment horizontal="center"/>
      <protection locked="0"/>
    </xf>
    <xf numFmtId="0" fontId="20" fillId="2" borderId="3" xfId="0" applyFont="1" applyFill="1" applyBorder="1" applyAlignment="1" applyProtection="1">
      <alignment horizontal="center"/>
      <protection locked="0"/>
    </xf>
    <xf numFmtId="0" fontId="1" fillId="0" borderId="34" xfId="0" applyNumberFormat="1" applyFont="1" applyFill="1" applyBorder="1" applyAlignment="1" applyProtection="1">
      <alignment horizontal="left"/>
    </xf>
    <xf numFmtId="0" fontId="24" fillId="0" borderId="0" xfId="0" applyFont="1" applyAlignment="1" applyProtection="1">
      <alignment horizontal="right" vertical="top"/>
    </xf>
    <xf numFmtId="0" fontId="3" fillId="13" borderId="33" xfId="0" applyFont="1" applyFill="1" applyBorder="1" applyAlignment="1" applyProtection="1">
      <alignment horizontal="left" vertical="top"/>
      <protection locked="0"/>
    </xf>
    <xf numFmtId="0" fontId="3" fillId="13" borderId="40" xfId="0" applyFont="1" applyFill="1" applyBorder="1" applyAlignment="1" applyProtection="1">
      <alignment horizontal="left" vertical="top"/>
      <protection locked="0"/>
    </xf>
    <xf numFmtId="0" fontId="3" fillId="13" borderId="34" xfId="0" applyFont="1" applyFill="1" applyBorder="1" applyAlignment="1" applyProtection="1">
      <alignment horizontal="left" vertical="top"/>
      <protection locked="0"/>
    </xf>
    <xf numFmtId="0" fontId="2" fillId="0" borderId="33" xfId="0" applyNumberFormat="1" applyFont="1" applyFill="1" applyBorder="1" applyAlignment="1" applyProtection="1">
      <protection locked="0"/>
    </xf>
    <xf numFmtId="0" fontId="2" fillId="0" borderId="40" xfId="0" applyNumberFormat="1" applyFont="1" applyFill="1" applyBorder="1" applyAlignment="1" applyProtection="1">
      <protection locked="0"/>
    </xf>
    <xf numFmtId="0" fontId="1" fillId="0" borderId="33" xfId="0" applyFon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 applyProtection="1">
      <alignment horizontal="center"/>
      <protection locked="0"/>
    </xf>
    <xf numFmtId="0" fontId="2" fillId="0" borderId="33" xfId="0" applyNumberFormat="1" applyFont="1" applyFill="1" applyBorder="1" applyAlignment="1" applyProtection="1">
      <alignment horizontal="center"/>
      <protection locked="0"/>
    </xf>
    <xf numFmtId="0" fontId="2" fillId="0" borderId="4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</cellXfs>
  <cellStyles count="2">
    <cellStyle name="Link" xfId="1" builtinId="8"/>
    <cellStyle name="Standard" xfId="0" builtinId="0"/>
  </cellStyles>
  <dxfs count="49">
    <dxf>
      <fill>
        <patternFill>
          <bgColor theme="3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66FF"/>
        </patternFill>
      </fill>
    </dxf>
    <dxf>
      <fill>
        <patternFill>
          <bgColor indexed="45"/>
        </patternFill>
      </fill>
    </dxf>
    <dxf>
      <font>
        <condense val="0"/>
        <extend val="0"/>
        <color indexed="41"/>
      </font>
      <fill>
        <patternFill patternType="solid">
          <bgColor indexed="41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41"/>
        </patternFill>
      </fill>
    </dxf>
    <dxf>
      <fill>
        <patternFill>
          <bgColor indexed="46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15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CC66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342900</xdr:colOff>
      <xdr:row>0</xdr:row>
      <xdr:rowOff>19051</xdr:rowOff>
    </xdr:from>
    <xdr:to>
      <xdr:col>58</xdr:col>
      <xdr:colOff>24287</xdr:colOff>
      <xdr:row>3</xdr:row>
      <xdr:rowOff>114300</xdr:rowOff>
    </xdr:to>
    <xdr:pic>
      <xdr:nvPicPr>
        <xdr:cNvPr id="2" name="picture" descr="http://www.sz.ch/pictures/SZ_GROS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19051"/>
          <a:ext cx="1272062" cy="733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239"/>
  <sheetViews>
    <sheetView tabSelected="1" workbookViewId="0">
      <selection activeCell="C6" sqref="C6:I6"/>
    </sheetView>
  </sheetViews>
  <sheetFormatPr baseColWidth="10" defaultRowHeight="12.75" x14ac:dyDescent="0.2"/>
  <cols>
    <col min="1" max="1" width="6.7109375" style="21" customWidth="1"/>
    <col min="2" max="2" width="11" style="21" customWidth="1"/>
    <col min="3" max="8" width="4.28515625" style="2" customWidth="1"/>
    <col min="9" max="11" width="4.28515625" style="21" customWidth="1"/>
    <col min="12" max="17" width="4.28515625" style="2" customWidth="1"/>
    <col min="18" max="20" width="5.7109375" style="21" customWidth="1"/>
    <col min="21" max="21" width="6.7109375" style="21" customWidth="1"/>
    <col min="22" max="22" width="1.42578125" style="21" hidden="1" customWidth="1"/>
    <col min="23" max="39" width="6.28515625" style="21" hidden="1" customWidth="1"/>
    <col min="40" max="40" width="3.42578125" style="21" hidden="1" customWidth="1"/>
    <col min="41" max="41" width="4.28515625" style="21" hidden="1" customWidth="1"/>
    <col min="42" max="56" width="6.28515625" style="21" hidden="1" customWidth="1"/>
    <col min="57" max="57" width="8" style="21" hidden="1" customWidth="1"/>
    <col min="58" max="58" width="4" style="21" hidden="1" customWidth="1"/>
    <col min="59" max="60" width="4" style="21" customWidth="1"/>
    <col min="61" max="62" width="4.7109375" style="21" customWidth="1"/>
    <col min="63" max="64" width="9.7109375" style="21" customWidth="1"/>
    <col min="65" max="16384" width="11.42578125" style="21"/>
  </cols>
  <sheetData>
    <row r="1" spans="1:62" ht="19.5" customHeight="1" x14ac:dyDescent="0.2"/>
    <row r="2" spans="1:62" ht="18" x14ac:dyDescent="0.25">
      <c r="A2" s="218" t="s">
        <v>86</v>
      </c>
      <c r="B2" s="28"/>
      <c r="C2" s="11"/>
      <c r="D2" s="11"/>
      <c r="E2" s="11"/>
      <c r="F2" s="11"/>
      <c r="G2" s="11"/>
      <c r="H2" s="11"/>
      <c r="I2" s="28"/>
      <c r="J2" s="28"/>
      <c r="K2" s="28"/>
      <c r="L2" s="11"/>
      <c r="M2" s="11"/>
      <c r="N2" s="11"/>
      <c r="O2" s="11"/>
      <c r="P2" s="11"/>
      <c r="Q2" s="11"/>
      <c r="R2" s="28"/>
      <c r="S2" s="28"/>
      <c r="T2" s="188"/>
    </row>
    <row r="3" spans="1:62" x14ac:dyDescent="0.2">
      <c r="A3" s="216" t="s">
        <v>73</v>
      </c>
      <c r="B3" s="28"/>
      <c r="C3" s="11"/>
      <c r="D3" s="11"/>
      <c r="E3" s="11"/>
      <c r="F3" s="11"/>
      <c r="G3" s="11"/>
      <c r="H3" s="11"/>
      <c r="I3" s="28"/>
      <c r="J3" s="28"/>
      <c r="K3" s="257"/>
      <c r="L3" s="257"/>
      <c r="M3" s="257"/>
      <c r="N3" s="257"/>
      <c r="O3" s="11"/>
      <c r="P3" s="11"/>
      <c r="Q3" s="11"/>
      <c r="R3" s="28"/>
      <c r="S3" s="28"/>
      <c r="T3" s="217"/>
    </row>
    <row r="4" spans="1:62" x14ac:dyDescent="0.2">
      <c r="A4" s="29"/>
      <c r="B4" s="30"/>
      <c r="C4" s="193"/>
      <c r="D4" s="193"/>
      <c r="E4" s="193"/>
      <c r="F4" s="193"/>
      <c r="G4" s="193"/>
      <c r="H4" s="193"/>
      <c r="I4" s="30"/>
      <c r="J4" s="30"/>
      <c r="K4" s="194"/>
      <c r="L4" s="194"/>
      <c r="M4" s="194"/>
      <c r="N4" s="194"/>
      <c r="O4" s="193"/>
      <c r="P4" s="193"/>
      <c r="Q4" s="193"/>
      <c r="R4" s="30"/>
      <c r="S4" s="30"/>
      <c r="T4" s="31"/>
      <c r="U4" s="219"/>
    </row>
    <row r="5" spans="1:62" ht="6.75" customHeight="1" x14ac:dyDescent="0.2">
      <c r="A5" s="1"/>
      <c r="B5" s="1"/>
      <c r="K5" s="2"/>
      <c r="Q5" s="1"/>
      <c r="R5" s="1"/>
      <c r="S5" s="1"/>
      <c r="T5" s="1"/>
      <c r="U5" s="1"/>
      <c r="V5" s="1"/>
      <c r="W5" s="1"/>
      <c r="X5" s="1"/>
      <c r="Y5" s="1"/>
      <c r="Z5" s="1"/>
    </row>
    <row r="6" spans="1:62" x14ac:dyDescent="0.2">
      <c r="A6" s="66" t="s">
        <v>19</v>
      </c>
      <c r="B6" s="10"/>
      <c r="C6" s="271"/>
      <c r="D6" s="272"/>
      <c r="E6" s="272"/>
      <c r="F6" s="272"/>
      <c r="G6" s="272"/>
      <c r="H6" s="272"/>
      <c r="I6" s="273"/>
      <c r="J6" s="1"/>
      <c r="K6" s="10"/>
      <c r="L6" s="3"/>
      <c r="M6" s="3"/>
      <c r="N6" s="16" t="s">
        <v>27</v>
      </c>
      <c r="O6" s="267"/>
      <c r="P6" s="242"/>
      <c r="Q6" s="242"/>
      <c r="R6" s="242"/>
      <c r="S6" s="243"/>
      <c r="T6" s="34" t="str">
        <f>IF(O6=""," &lt;&lt;","")</f>
        <v xml:space="preserve"> &lt;&lt;</v>
      </c>
      <c r="U6" s="157"/>
    </row>
    <row r="7" spans="1:62" x14ac:dyDescent="0.2">
      <c r="A7" s="66" t="s">
        <v>25</v>
      </c>
      <c r="B7" s="10"/>
      <c r="C7" s="274"/>
      <c r="D7" s="275"/>
      <c r="E7" s="275"/>
      <c r="F7" s="275"/>
      <c r="G7" s="275"/>
      <c r="H7" s="275"/>
      <c r="I7" s="276"/>
      <c r="J7" s="1"/>
      <c r="K7" s="10"/>
      <c r="L7" s="3"/>
      <c r="M7" s="3"/>
      <c r="N7" s="16" t="s">
        <v>23</v>
      </c>
      <c r="O7" s="267"/>
      <c r="P7" s="242"/>
      <c r="Q7" s="242"/>
      <c r="R7" s="242"/>
      <c r="S7" s="243"/>
      <c r="T7" s="67"/>
      <c r="U7" s="26"/>
      <c r="BJ7"/>
    </row>
    <row r="8" spans="1:62" x14ac:dyDescent="0.2">
      <c r="A8" s="67" t="s">
        <v>0</v>
      </c>
      <c r="B8" s="34"/>
      <c r="C8" s="274"/>
      <c r="D8" s="275"/>
      <c r="E8" s="275"/>
      <c r="F8" s="275"/>
      <c r="G8" s="275"/>
      <c r="H8" s="275"/>
      <c r="I8" s="276"/>
      <c r="J8" s="1"/>
      <c r="K8" s="10"/>
      <c r="L8" s="3"/>
      <c r="M8" s="3"/>
      <c r="N8" s="16" t="s">
        <v>28</v>
      </c>
      <c r="O8" s="267"/>
      <c r="P8" s="242"/>
      <c r="Q8" s="242"/>
      <c r="R8" s="242"/>
      <c r="S8" s="243"/>
      <c r="T8" s="67"/>
      <c r="U8" s="27"/>
    </row>
    <row r="9" spans="1:62" x14ac:dyDescent="0.2">
      <c r="A9" s="67" t="s">
        <v>34</v>
      </c>
      <c r="B9" s="10"/>
      <c r="C9" s="277"/>
      <c r="D9" s="278"/>
      <c r="E9" s="278"/>
      <c r="F9" s="278"/>
      <c r="G9" s="278"/>
      <c r="H9" s="278"/>
      <c r="I9" s="279"/>
      <c r="J9" s="1"/>
      <c r="K9" s="10"/>
      <c r="L9" s="3"/>
      <c r="M9" s="3"/>
      <c r="N9" s="16" t="s">
        <v>24</v>
      </c>
      <c r="O9" s="267"/>
      <c r="P9" s="242"/>
      <c r="Q9" s="242"/>
      <c r="R9" s="242"/>
      <c r="S9" s="243"/>
      <c r="T9" s="67"/>
      <c r="U9" s="26"/>
    </row>
    <row r="10" spans="1:62" x14ac:dyDescent="0.2">
      <c r="A10" s="67"/>
      <c r="B10" s="10"/>
      <c r="C10" s="69"/>
      <c r="D10" s="69"/>
      <c r="E10" s="69"/>
      <c r="F10" s="69"/>
      <c r="G10" s="69"/>
      <c r="H10" s="161"/>
      <c r="I10" s="161"/>
      <c r="J10" s="1"/>
      <c r="K10" s="10"/>
      <c r="L10" s="3"/>
      <c r="M10" s="3"/>
      <c r="N10" s="16" t="s">
        <v>26</v>
      </c>
      <c r="O10" s="241"/>
      <c r="P10" s="242"/>
      <c r="Q10" s="242"/>
      <c r="R10" s="242"/>
      <c r="S10" s="243"/>
      <c r="T10" s="67"/>
      <c r="U10" s="27"/>
    </row>
    <row r="11" spans="1:62" x14ac:dyDescent="0.2">
      <c r="A11" s="68" t="s">
        <v>35</v>
      </c>
      <c r="B11" s="10"/>
      <c r="C11" s="280"/>
      <c r="D11" s="281"/>
      <c r="E11" s="281"/>
      <c r="F11" s="281"/>
      <c r="G11" s="281"/>
      <c r="H11" s="281"/>
      <c r="I11" s="282"/>
      <c r="J11" s="1"/>
      <c r="K11" s="10"/>
      <c r="M11" s="65"/>
      <c r="N11" s="223" t="s">
        <v>87</v>
      </c>
      <c r="O11" s="241"/>
      <c r="P11" s="242"/>
      <c r="Q11" s="242"/>
      <c r="R11" s="242"/>
      <c r="S11" s="243"/>
      <c r="T11" s="67"/>
      <c r="U11" s="27"/>
    </row>
    <row r="12" spans="1:62" x14ac:dyDescent="0.2">
      <c r="A12" s="68" t="s">
        <v>36</v>
      </c>
      <c r="B12" s="35" t="str">
        <f>IF(C12="","&gt;&gt; ","")</f>
        <v xml:space="preserve">&gt;&gt; </v>
      </c>
      <c r="C12" s="269"/>
      <c r="D12" s="270"/>
      <c r="E12" s="69"/>
      <c r="F12" s="162"/>
      <c r="G12" s="163" t="s">
        <v>22</v>
      </c>
      <c r="H12" s="269"/>
      <c r="I12" s="270"/>
      <c r="J12" s="34" t="str">
        <f>IF(H12=""," &lt;&lt;","")</f>
        <v xml:space="preserve"> &lt;&lt;</v>
      </c>
      <c r="K12" s="10"/>
      <c r="L12" s="10"/>
      <c r="M12" s="10"/>
      <c r="N12" s="16" t="s">
        <v>20</v>
      </c>
      <c r="O12" s="244"/>
      <c r="P12" s="245"/>
      <c r="Q12" s="245"/>
      <c r="R12" s="245"/>
      <c r="S12" s="246"/>
      <c r="T12" s="34" t="str">
        <f>IF(O12=""," &lt;&lt;","")</f>
        <v xml:space="preserve"> &lt;&lt;</v>
      </c>
      <c r="U12" s="158"/>
    </row>
    <row r="13" spans="1:62" ht="6.75" customHeight="1" x14ac:dyDescent="0.2">
      <c r="A13" s="1"/>
      <c r="B13" s="1"/>
      <c r="K13" s="2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62" s="26" customFormat="1" ht="19.5" customHeight="1" x14ac:dyDescent="0.2">
      <c r="B14" s="5"/>
      <c r="C14" s="264" t="s">
        <v>1</v>
      </c>
      <c r="D14" s="264"/>
      <c r="E14" s="264"/>
      <c r="F14" s="264" t="s">
        <v>2</v>
      </c>
      <c r="G14" s="264"/>
      <c r="H14" s="264"/>
      <c r="I14" s="264" t="s">
        <v>3</v>
      </c>
      <c r="J14" s="264"/>
      <c r="K14" s="264"/>
      <c r="L14" s="264" t="s">
        <v>4</v>
      </c>
      <c r="M14" s="264"/>
      <c r="N14" s="264"/>
      <c r="O14" s="264" t="s">
        <v>5</v>
      </c>
      <c r="P14" s="264"/>
      <c r="Q14" s="264"/>
      <c r="R14" s="23"/>
      <c r="S14" s="24"/>
      <c r="T14" s="27"/>
    </row>
    <row r="15" spans="1:62" ht="12.75" customHeight="1" x14ac:dyDescent="0.2">
      <c r="B15" s="18"/>
      <c r="C15" s="164"/>
      <c r="D15" s="164"/>
      <c r="E15" s="164"/>
      <c r="F15" s="159">
        <f>C$15</f>
        <v>0</v>
      </c>
      <c r="G15" s="159">
        <f>$D$15</f>
        <v>0</v>
      </c>
      <c r="H15" s="159">
        <f>E$15</f>
        <v>0</v>
      </c>
      <c r="I15" s="159">
        <f>F$15</f>
        <v>0</v>
      </c>
      <c r="J15" s="159">
        <f>$D$15</f>
        <v>0</v>
      </c>
      <c r="K15" s="159">
        <f>H$15</f>
        <v>0</v>
      </c>
      <c r="L15" s="159">
        <f>I$15</f>
        <v>0</v>
      </c>
      <c r="M15" s="159">
        <f>$D$15</f>
        <v>0</v>
      </c>
      <c r="N15" s="159">
        <f>K$15</f>
        <v>0</v>
      </c>
      <c r="O15" s="159">
        <f>L$15</f>
        <v>0</v>
      </c>
      <c r="P15" s="159">
        <f>$D$15</f>
        <v>0</v>
      </c>
      <c r="Q15" s="159">
        <f>N$15</f>
        <v>0</v>
      </c>
      <c r="R15" s="18"/>
      <c r="S15" s="19"/>
      <c r="T15" s="27"/>
    </row>
    <row r="16" spans="1:62" ht="15" customHeight="1" x14ac:dyDescent="0.2">
      <c r="B16" s="6">
        <f>B17-45/24/60</f>
        <v>0.3125</v>
      </c>
      <c r="C16" s="172"/>
      <c r="D16" s="155"/>
      <c r="E16" s="156"/>
      <c r="F16" s="154"/>
      <c r="G16" s="155"/>
      <c r="H16" s="156"/>
      <c r="I16" s="154"/>
      <c r="J16" s="155"/>
      <c r="K16" s="156"/>
      <c r="L16" s="154"/>
      <c r="M16" s="155"/>
      <c r="N16" s="156"/>
      <c r="O16" s="154"/>
      <c r="P16" s="155"/>
      <c r="Q16" s="156"/>
      <c r="R16" s="20"/>
      <c r="S16" s="19"/>
      <c r="T16" s="27"/>
    </row>
    <row r="17" spans="2:20" s="33" customFormat="1" ht="15" x14ac:dyDescent="0.2">
      <c r="B17" s="7">
        <v>0.34375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235">
        <v>45</v>
      </c>
      <c r="S17" s="236"/>
      <c r="T17" s="46"/>
    </row>
    <row r="18" spans="2:20" s="22" customFormat="1" x14ac:dyDescent="0.2">
      <c r="B18" s="6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235"/>
      <c r="S18" s="236"/>
      <c r="T18" s="46"/>
    </row>
    <row r="19" spans="2:20" s="33" customFormat="1" ht="15" x14ac:dyDescent="0.2">
      <c r="B19" s="6">
        <f>B17+45/60/24</f>
        <v>0.375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235">
        <v>45</v>
      </c>
      <c r="S19" s="236"/>
      <c r="T19" s="46"/>
    </row>
    <row r="20" spans="2:20" ht="12.75" customHeight="1" x14ac:dyDescent="0.2">
      <c r="B20" s="6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235"/>
      <c r="S20" s="236"/>
      <c r="T20" s="46"/>
    </row>
    <row r="21" spans="2:20" x14ac:dyDescent="0.2">
      <c r="B21" s="6">
        <f>B19+45/60/24</f>
        <v>0.40625</v>
      </c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87">
        <v>20</v>
      </c>
      <c r="S21" s="288"/>
      <c r="T21" s="47"/>
    </row>
    <row r="22" spans="2:20" s="33" customFormat="1" ht="15" x14ac:dyDescent="0.2">
      <c r="B22" s="6">
        <f>B21+R21/60/24</f>
        <v>0.4201388888888889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235">
        <v>45</v>
      </c>
      <c r="S22" s="236"/>
      <c r="T22" s="46"/>
    </row>
    <row r="23" spans="2:20" ht="12.75" customHeight="1" x14ac:dyDescent="0.2">
      <c r="B23" s="6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235"/>
      <c r="S23" s="236"/>
      <c r="T23" s="46"/>
    </row>
    <row r="24" spans="2:20" s="33" customFormat="1" ht="15" x14ac:dyDescent="0.2">
      <c r="B24" s="6">
        <f>B22+45/60/24</f>
        <v>0.4513888888888889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235">
        <v>45</v>
      </c>
      <c r="S24" s="236"/>
      <c r="T24" s="46"/>
    </row>
    <row r="25" spans="2:20" ht="12.75" customHeight="1" x14ac:dyDescent="0.2">
      <c r="B25" s="6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235"/>
      <c r="S25" s="236"/>
      <c r="T25" s="46"/>
    </row>
    <row r="26" spans="2:20" ht="18" customHeight="1" x14ac:dyDescent="0.2">
      <c r="B26" s="6">
        <f>B24+45/60/24</f>
        <v>0.4826388888888889</v>
      </c>
      <c r="C26" s="266"/>
      <c r="D26" s="266"/>
      <c r="E26" s="266"/>
      <c r="F26" s="266"/>
      <c r="G26" s="266"/>
      <c r="H26" s="266"/>
      <c r="I26" s="237"/>
      <c r="J26" s="237"/>
      <c r="K26" s="237"/>
      <c r="L26" s="266"/>
      <c r="M26" s="266"/>
      <c r="N26" s="266"/>
      <c r="O26" s="266"/>
      <c r="P26" s="266"/>
      <c r="Q26" s="266"/>
      <c r="R26" s="25"/>
      <c r="S26" s="8"/>
      <c r="T26" s="47"/>
    </row>
    <row r="27" spans="2:20" s="33" customFormat="1" ht="15" x14ac:dyDescent="0.2">
      <c r="B27" s="7">
        <v>0.5625</v>
      </c>
      <c r="C27" s="174"/>
      <c r="D27" s="174"/>
      <c r="E27" s="174"/>
      <c r="F27" s="174"/>
      <c r="G27" s="175"/>
      <c r="H27" s="175"/>
      <c r="I27" s="238"/>
      <c r="J27" s="239"/>
      <c r="K27" s="240"/>
      <c r="L27" s="44"/>
      <c r="M27" s="175"/>
      <c r="N27" s="175"/>
      <c r="O27" s="44"/>
      <c r="P27" s="60"/>
      <c r="Q27" s="45"/>
      <c r="R27" s="235">
        <v>45</v>
      </c>
      <c r="S27" s="236"/>
      <c r="T27" s="46"/>
    </row>
    <row r="28" spans="2:20" ht="12.75" customHeight="1" x14ac:dyDescent="0.2">
      <c r="B28" s="6"/>
      <c r="C28" s="62"/>
      <c r="D28" s="62"/>
      <c r="E28" s="62"/>
      <c r="F28" s="62"/>
      <c r="G28" s="63"/>
      <c r="H28" s="63"/>
      <c r="I28" s="238"/>
      <c r="J28" s="239"/>
      <c r="K28" s="240"/>
      <c r="L28" s="62"/>
      <c r="M28" s="63"/>
      <c r="N28" s="63"/>
      <c r="O28" s="62"/>
      <c r="P28" s="63"/>
      <c r="Q28" s="64"/>
      <c r="R28" s="235"/>
      <c r="S28" s="236"/>
      <c r="T28" s="46"/>
    </row>
    <row r="29" spans="2:20" s="33" customFormat="1" ht="15" x14ac:dyDescent="0.2">
      <c r="B29" s="6">
        <f>B27+45/60/24</f>
        <v>0.59375</v>
      </c>
      <c r="C29" s="174"/>
      <c r="D29" s="174"/>
      <c r="E29" s="174"/>
      <c r="F29" s="174"/>
      <c r="G29" s="175"/>
      <c r="H29" s="175"/>
      <c r="I29" s="238"/>
      <c r="J29" s="239"/>
      <c r="K29" s="240"/>
      <c r="L29" s="44"/>
      <c r="M29" s="175"/>
      <c r="N29" s="175"/>
      <c r="O29" s="44"/>
      <c r="P29" s="60"/>
      <c r="Q29" s="45"/>
      <c r="R29" s="235">
        <v>45</v>
      </c>
      <c r="S29" s="236"/>
      <c r="T29" s="46"/>
    </row>
    <row r="30" spans="2:20" ht="12.75" customHeight="1" x14ac:dyDescent="0.2">
      <c r="B30" s="6"/>
      <c r="C30" s="62"/>
      <c r="D30" s="62"/>
      <c r="E30" s="62"/>
      <c r="F30" s="62"/>
      <c r="G30" s="63"/>
      <c r="H30" s="63"/>
      <c r="I30" s="238"/>
      <c r="J30" s="239"/>
      <c r="K30" s="240"/>
      <c r="L30" s="62"/>
      <c r="M30" s="63"/>
      <c r="N30" s="63"/>
      <c r="O30" s="62"/>
      <c r="P30" s="63"/>
      <c r="Q30" s="64"/>
      <c r="R30" s="235"/>
      <c r="S30" s="236"/>
      <c r="T30" s="46"/>
    </row>
    <row r="31" spans="2:20" x14ac:dyDescent="0.2">
      <c r="B31" s="6">
        <f>B29+45/60/24</f>
        <v>0.625</v>
      </c>
      <c r="C31" s="265"/>
      <c r="D31" s="265"/>
      <c r="E31" s="265"/>
      <c r="F31" s="265"/>
      <c r="G31" s="265"/>
      <c r="H31" s="265"/>
      <c r="I31" s="239"/>
      <c r="J31" s="239"/>
      <c r="K31" s="239"/>
      <c r="L31" s="265"/>
      <c r="M31" s="265"/>
      <c r="N31" s="265"/>
      <c r="O31" s="265"/>
      <c r="P31" s="265"/>
      <c r="Q31" s="265"/>
      <c r="R31" s="247">
        <v>15</v>
      </c>
      <c r="S31" s="248"/>
      <c r="T31" s="47"/>
    </row>
    <row r="32" spans="2:20" s="33" customFormat="1" ht="15" x14ac:dyDescent="0.2">
      <c r="B32" s="6">
        <f>B31+15/60/24</f>
        <v>0.63541666666666663</v>
      </c>
      <c r="C32" s="44"/>
      <c r="D32" s="60"/>
      <c r="E32" s="45"/>
      <c r="F32" s="44"/>
      <c r="G32" s="60"/>
      <c r="H32" s="176"/>
      <c r="I32" s="238"/>
      <c r="J32" s="239"/>
      <c r="K32" s="240"/>
      <c r="L32" s="44"/>
      <c r="M32" s="60"/>
      <c r="N32" s="176"/>
      <c r="O32" s="44"/>
      <c r="P32" s="175"/>
      <c r="Q32" s="176"/>
      <c r="R32" s="235">
        <v>45</v>
      </c>
      <c r="S32" s="236"/>
      <c r="T32" s="46"/>
    </row>
    <row r="33" spans="1:26" ht="12.75" customHeight="1" x14ac:dyDescent="0.2">
      <c r="B33" s="6"/>
      <c r="C33" s="62"/>
      <c r="D33" s="63"/>
      <c r="E33" s="64"/>
      <c r="F33" s="62"/>
      <c r="G33" s="63"/>
      <c r="H33" s="64"/>
      <c r="I33" s="238"/>
      <c r="J33" s="239"/>
      <c r="K33" s="240"/>
      <c r="L33" s="62"/>
      <c r="M33" s="63"/>
      <c r="N33" s="64"/>
      <c r="O33" s="62"/>
      <c r="P33" s="63"/>
      <c r="Q33" s="64"/>
      <c r="R33" s="235"/>
      <c r="S33" s="236"/>
      <c r="T33" s="46"/>
    </row>
    <row r="34" spans="1:26" ht="12.75" customHeight="1" x14ac:dyDescent="0.2">
      <c r="B34" s="57">
        <f>B32+45/60/24</f>
        <v>0.66666666666666663</v>
      </c>
      <c r="C34" s="285"/>
      <c r="D34" s="285"/>
      <c r="E34" s="285"/>
      <c r="F34" s="285"/>
      <c r="G34" s="285"/>
      <c r="H34" s="285"/>
      <c r="I34" s="286"/>
      <c r="J34" s="286"/>
      <c r="K34" s="286"/>
      <c r="L34" s="285"/>
      <c r="M34" s="285"/>
      <c r="N34" s="285"/>
      <c r="O34" s="285"/>
      <c r="P34" s="285"/>
      <c r="Q34" s="285"/>
      <c r="R34" s="61"/>
      <c r="S34" s="58"/>
      <c r="T34" s="48"/>
    </row>
    <row r="35" spans="1:26" ht="6.75" customHeight="1" x14ac:dyDescent="0.2">
      <c r="A35" s="1"/>
      <c r="B35" s="1"/>
      <c r="K35" s="2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x14ac:dyDescent="0.25">
      <c r="A36" s="36" t="s">
        <v>74</v>
      </c>
      <c r="B36" s="32"/>
      <c r="C36" s="32"/>
      <c r="D36" s="10"/>
      <c r="E36" s="16"/>
      <c r="F36" s="17"/>
      <c r="G36" s="10"/>
      <c r="H36" s="10"/>
      <c r="I36" s="3"/>
      <c r="J36" s="3"/>
      <c r="K36" s="3"/>
      <c r="L36" s="3"/>
      <c r="O36" s="21"/>
      <c r="P36" s="21"/>
      <c r="Q36" s="21"/>
      <c r="R36" s="268" t="s">
        <v>15</v>
      </c>
      <c r="S36" s="268"/>
      <c r="T36" s="268"/>
    </row>
    <row r="37" spans="1:26" x14ac:dyDescent="0.2">
      <c r="A37" s="1"/>
      <c r="B37" s="1"/>
      <c r="C37" s="252" t="s">
        <v>6</v>
      </c>
      <c r="D37" s="252"/>
      <c r="E37" s="252"/>
      <c r="F37" s="252" t="s">
        <v>7</v>
      </c>
      <c r="G37" s="252"/>
      <c r="H37" s="252"/>
      <c r="I37" s="252" t="s">
        <v>8</v>
      </c>
      <c r="J37" s="252"/>
      <c r="K37" s="252"/>
      <c r="L37" s="252" t="s">
        <v>9</v>
      </c>
      <c r="M37" s="252"/>
      <c r="N37" s="252"/>
      <c r="O37" s="252" t="s">
        <v>10</v>
      </c>
      <c r="P37" s="252"/>
      <c r="Q37" s="252"/>
      <c r="R37" s="12">
        <f>C15</f>
        <v>0</v>
      </c>
      <c r="S37" s="12">
        <f>D15</f>
        <v>0</v>
      </c>
      <c r="T37" s="12">
        <f>E15</f>
        <v>0</v>
      </c>
    </row>
    <row r="38" spans="1:26" x14ac:dyDescent="0.2">
      <c r="A38" s="4" t="s">
        <v>11</v>
      </c>
      <c r="B38" s="1"/>
      <c r="C38" s="49">
        <f>C99</f>
        <v>0</v>
      </c>
      <c r="D38" s="126">
        <f>X99</f>
        <v>0</v>
      </c>
      <c r="E38" s="50">
        <f>AP99</f>
        <v>0</v>
      </c>
      <c r="F38" s="49">
        <f>F99</f>
        <v>0</v>
      </c>
      <c r="G38" s="126">
        <f>AA99</f>
        <v>0</v>
      </c>
      <c r="H38" s="50">
        <f>AS99</f>
        <v>0</v>
      </c>
      <c r="I38" s="49">
        <f>I99</f>
        <v>0</v>
      </c>
      <c r="J38" s="126">
        <f>AD99</f>
        <v>0</v>
      </c>
      <c r="K38" s="50">
        <f>AV99</f>
        <v>0</v>
      </c>
      <c r="L38" s="49">
        <f>L99</f>
        <v>0</v>
      </c>
      <c r="M38" s="126">
        <f>AG99</f>
        <v>0</v>
      </c>
      <c r="N38" s="50">
        <f>AY99</f>
        <v>0</v>
      </c>
      <c r="O38" s="49">
        <f>O99</f>
        <v>0</v>
      </c>
      <c r="P38" s="126">
        <f>AJ99</f>
        <v>0</v>
      </c>
      <c r="Q38" s="50">
        <f>BB99</f>
        <v>0</v>
      </c>
      <c r="R38" s="133">
        <f t="shared" ref="R38:T42" si="0">C38+F38+I38+L38+O38</f>
        <v>0</v>
      </c>
      <c r="S38" s="133">
        <f t="shared" si="0"/>
        <v>0</v>
      </c>
      <c r="T38" s="133">
        <f t="shared" si="0"/>
        <v>0</v>
      </c>
    </row>
    <row r="39" spans="1:26" x14ac:dyDescent="0.2">
      <c r="A39" s="189" t="s">
        <v>12</v>
      </c>
      <c r="B39" s="1"/>
      <c r="C39" s="51">
        <f>C108</f>
        <v>0</v>
      </c>
      <c r="D39" s="127">
        <f>X108</f>
        <v>0</v>
      </c>
      <c r="E39" s="52">
        <f>AP108</f>
        <v>0</v>
      </c>
      <c r="F39" s="51">
        <f>F108</f>
        <v>0</v>
      </c>
      <c r="G39" s="127">
        <f>AA108</f>
        <v>0</v>
      </c>
      <c r="H39" s="52">
        <f>AS108</f>
        <v>0</v>
      </c>
      <c r="I39" s="51">
        <f>I108</f>
        <v>0</v>
      </c>
      <c r="J39" s="127">
        <f>AD108</f>
        <v>0</v>
      </c>
      <c r="K39" s="52">
        <f>AV108</f>
        <v>0</v>
      </c>
      <c r="L39" s="51">
        <f>L108</f>
        <v>0</v>
      </c>
      <c r="M39" s="127">
        <f>AG108</f>
        <v>0</v>
      </c>
      <c r="N39" s="52">
        <f>AY108</f>
        <v>0</v>
      </c>
      <c r="O39" s="51">
        <f>O108</f>
        <v>0</v>
      </c>
      <c r="P39" s="127">
        <f>AJ108</f>
        <v>0</v>
      </c>
      <c r="Q39" s="52">
        <f>BB108</f>
        <v>0</v>
      </c>
      <c r="R39" s="133">
        <f t="shared" si="0"/>
        <v>0</v>
      </c>
      <c r="S39" s="133">
        <f t="shared" si="0"/>
        <v>0</v>
      </c>
      <c r="T39" s="133">
        <f t="shared" si="0"/>
        <v>0</v>
      </c>
    </row>
    <row r="40" spans="1:26" x14ac:dyDescent="0.2">
      <c r="A40" s="189" t="s">
        <v>13</v>
      </c>
      <c r="B40" s="1"/>
      <c r="C40" s="53">
        <f>C117</f>
        <v>0</v>
      </c>
      <c r="D40" s="128">
        <f>X117</f>
        <v>0</v>
      </c>
      <c r="E40" s="54">
        <f>AP117</f>
        <v>0</v>
      </c>
      <c r="F40" s="53">
        <f>F117</f>
        <v>0</v>
      </c>
      <c r="G40" s="128">
        <f>AA117</f>
        <v>0</v>
      </c>
      <c r="H40" s="54">
        <f>AS117</f>
        <v>0</v>
      </c>
      <c r="I40" s="53">
        <f>I117</f>
        <v>0</v>
      </c>
      <c r="J40" s="128">
        <f>AD117</f>
        <v>0</v>
      </c>
      <c r="K40" s="54">
        <f>AV117</f>
        <v>0</v>
      </c>
      <c r="L40" s="53">
        <f>L117</f>
        <v>0</v>
      </c>
      <c r="M40" s="128">
        <f>AG117</f>
        <v>0</v>
      </c>
      <c r="N40" s="54">
        <f>AY117</f>
        <v>0</v>
      </c>
      <c r="O40" s="53">
        <f>O117</f>
        <v>0</v>
      </c>
      <c r="P40" s="128">
        <f>AJ117</f>
        <v>0</v>
      </c>
      <c r="Q40" s="54">
        <f>BB117</f>
        <v>0</v>
      </c>
      <c r="R40" s="133">
        <f t="shared" si="0"/>
        <v>0</v>
      </c>
      <c r="S40" s="133">
        <f t="shared" si="0"/>
        <v>0</v>
      </c>
      <c r="T40" s="133">
        <f t="shared" si="0"/>
        <v>0</v>
      </c>
    </row>
    <row r="41" spans="1:26" x14ac:dyDescent="0.2">
      <c r="A41" s="189" t="s">
        <v>14</v>
      </c>
      <c r="B41" s="1"/>
      <c r="C41" s="51">
        <f>C126</f>
        <v>0</v>
      </c>
      <c r="D41" s="127">
        <f>X126</f>
        <v>0</v>
      </c>
      <c r="E41" s="52">
        <f>AP126</f>
        <v>0</v>
      </c>
      <c r="F41" s="51">
        <f>F126</f>
        <v>0</v>
      </c>
      <c r="G41" s="127">
        <f>AA126</f>
        <v>0</v>
      </c>
      <c r="H41" s="52">
        <f>AS126</f>
        <v>0</v>
      </c>
      <c r="I41" s="51">
        <f>I126</f>
        <v>0</v>
      </c>
      <c r="J41" s="127">
        <f>AD126</f>
        <v>0</v>
      </c>
      <c r="K41" s="52">
        <f>AV126</f>
        <v>0</v>
      </c>
      <c r="L41" s="51">
        <f>L126</f>
        <v>0</v>
      </c>
      <c r="M41" s="127">
        <f>AG126</f>
        <v>0</v>
      </c>
      <c r="N41" s="52">
        <f>AY126</f>
        <v>0</v>
      </c>
      <c r="O41" s="51">
        <f>O126</f>
        <v>0</v>
      </c>
      <c r="P41" s="127">
        <f>AJ126</f>
        <v>0</v>
      </c>
      <c r="Q41" s="52">
        <f>BB126</f>
        <v>0</v>
      </c>
      <c r="R41" s="133">
        <f t="shared" si="0"/>
        <v>0</v>
      </c>
      <c r="S41" s="133">
        <f t="shared" si="0"/>
        <v>0</v>
      </c>
      <c r="T41" s="133">
        <f t="shared" si="0"/>
        <v>0</v>
      </c>
    </row>
    <row r="42" spans="1:26" x14ac:dyDescent="0.2">
      <c r="A42" s="13" t="s">
        <v>37</v>
      </c>
      <c r="B42" s="1"/>
      <c r="C42" s="55">
        <f t="shared" ref="C42:Q42" si="1">SUM(C38:C41)</f>
        <v>0</v>
      </c>
      <c r="D42" s="129">
        <f t="shared" si="1"/>
        <v>0</v>
      </c>
      <c r="E42" s="56">
        <f t="shared" si="1"/>
        <v>0</v>
      </c>
      <c r="F42" s="55">
        <f t="shared" si="1"/>
        <v>0</v>
      </c>
      <c r="G42" s="129">
        <f t="shared" si="1"/>
        <v>0</v>
      </c>
      <c r="H42" s="56">
        <f t="shared" si="1"/>
        <v>0</v>
      </c>
      <c r="I42" s="55">
        <f t="shared" si="1"/>
        <v>0</v>
      </c>
      <c r="J42" s="129">
        <f t="shared" si="1"/>
        <v>0</v>
      </c>
      <c r="K42" s="56">
        <f t="shared" si="1"/>
        <v>0</v>
      </c>
      <c r="L42" s="55">
        <f t="shared" si="1"/>
        <v>0</v>
      </c>
      <c r="M42" s="129">
        <f t="shared" si="1"/>
        <v>0</v>
      </c>
      <c r="N42" s="56">
        <f t="shared" si="1"/>
        <v>0</v>
      </c>
      <c r="O42" s="55">
        <f t="shared" si="1"/>
        <v>0</v>
      </c>
      <c r="P42" s="129">
        <f t="shared" si="1"/>
        <v>0</v>
      </c>
      <c r="Q42" s="56">
        <f t="shared" si="1"/>
        <v>0</v>
      </c>
      <c r="R42" s="134">
        <f t="shared" si="0"/>
        <v>0</v>
      </c>
      <c r="S42" s="134">
        <f t="shared" si="0"/>
        <v>0</v>
      </c>
      <c r="T42" s="134">
        <f t="shared" si="0"/>
        <v>0</v>
      </c>
    </row>
    <row r="43" spans="1:26" ht="6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">
      <c r="A44" s="283" t="s">
        <v>29</v>
      </c>
      <c r="B44" s="284"/>
      <c r="C44" s="130">
        <f>C145</f>
        <v>0</v>
      </c>
      <c r="D44" s="131">
        <f>X145</f>
        <v>0</v>
      </c>
      <c r="E44" s="132">
        <f>AP145</f>
        <v>0</v>
      </c>
      <c r="F44" s="130">
        <f>F145</f>
        <v>0</v>
      </c>
      <c r="G44" s="131">
        <f>AA145</f>
        <v>0</v>
      </c>
      <c r="H44" s="132">
        <f>AS145</f>
        <v>0</v>
      </c>
      <c r="I44" s="130">
        <f>I145</f>
        <v>0</v>
      </c>
      <c r="J44" s="131">
        <f>AD145</f>
        <v>0</v>
      </c>
      <c r="K44" s="132">
        <f>AV145</f>
        <v>0</v>
      </c>
      <c r="L44" s="130">
        <f>L145</f>
        <v>0</v>
      </c>
      <c r="M44" s="131">
        <f>AG145</f>
        <v>0</v>
      </c>
      <c r="N44" s="132">
        <f>AY145</f>
        <v>0</v>
      </c>
      <c r="O44" s="130">
        <f>O145</f>
        <v>0</v>
      </c>
      <c r="P44" s="131">
        <f>AJ145</f>
        <v>0</v>
      </c>
      <c r="Q44" s="132">
        <f>BB145</f>
        <v>0</v>
      </c>
      <c r="R44" s="143">
        <f>C44+F44+I44+L44+O44</f>
        <v>0</v>
      </c>
      <c r="S44" s="143">
        <f>D44+G44+J44+M44+P44</f>
        <v>0</v>
      </c>
      <c r="T44" s="143">
        <f>E44+H44+K44+N44+Q44</f>
        <v>0</v>
      </c>
      <c r="U44" s="1"/>
      <c r="V44" s="1"/>
      <c r="W44" s="1"/>
      <c r="X44" s="1"/>
      <c r="Y44" s="1"/>
      <c r="Z44" s="1"/>
    </row>
    <row r="45" spans="1:26" ht="7.5" customHeight="1" x14ac:dyDescent="0.2">
      <c r="A45" s="37"/>
      <c r="B45" s="37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37"/>
      <c r="N45" s="7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">
      <c r="A46" s="283" t="s">
        <v>84</v>
      </c>
      <c r="B46" s="289"/>
      <c r="C46" s="130">
        <f>C131+C132</f>
        <v>0</v>
      </c>
      <c r="D46" s="131">
        <f>X131+X132</f>
        <v>0</v>
      </c>
      <c r="E46" s="132">
        <f>AP131+AP132</f>
        <v>0</v>
      </c>
      <c r="F46" s="130">
        <f>F131+F132</f>
        <v>0</v>
      </c>
      <c r="G46" s="131">
        <f>AA131+AA132</f>
        <v>0</v>
      </c>
      <c r="H46" s="132">
        <f>AS131+AS132</f>
        <v>0</v>
      </c>
      <c r="I46" s="130">
        <f>I131+I132</f>
        <v>0</v>
      </c>
      <c r="J46" s="131">
        <f>AD131+AD132</f>
        <v>0</v>
      </c>
      <c r="K46" s="132">
        <f>AV131+AV132</f>
        <v>0</v>
      </c>
      <c r="L46" s="130">
        <f>L131+L132</f>
        <v>0</v>
      </c>
      <c r="M46" s="131">
        <f>AG131+AG132</f>
        <v>0</v>
      </c>
      <c r="N46" s="132">
        <f>AY131+AY132</f>
        <v>0</v>
      </c>
      <c r="O46" s="130">
        <f>O131+O132</f>
        <v>0</v>
      </c>
      <c r="P46" s="131">
        <f>AJ131+AJ132</f>
        <v>0</v>
      </c>
      <c r="Q46" s="132">
        <f>BB131+BB132</f>
        <v>0</v>
      </c>
      <c r="R46" s="144">
        <f>C46+F46+I46+L46+O46</f>
        <v>0</v>
      </c>
      <c r="S46" s="144">
        <f>D46+G46+J46+M46+P46</f>
        <v>0</v>
      </c>
      <c r="T46" s="144">
        <f>E46+H46+K46+N46+Q46</f>
        <v>0</v>
      </c>
      <c r="U46" s="1"/>
      <c r="V46" s="1"/>
      <c r="W46" s="1"/>
      <c r="X46" s="1"/>
      <c r="Y46" s="1"/>
      <c r="Z46" s="1"/>
    </row>
    <row r="47" spans="1:26" ht="6" customHeight="1" x14ac:dyDescent="0.2">
      <c r="A47" s="73"/>
      <c r="B47" s="73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3"/>
      <c r="N47" s="73"/>
      <c r="O47" s="7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">
      <c r="A48" s="283" t="s">
        <v>40</v>
      </c>
      <c r="B48" s="289"/>
      <c r="C48" s="130">
        <f>C141</f>
        <v>0</v>
      </c>
      <c r="D48" s="131">
        <f t="shared" ref="D48:Q48" si="2">D141</f>
        <v>0</v>
      </c>
      <c r="E48" s="132">
        <f t="shared" si="2"/>
        <v>0</v>
      </c>
      <c r="F48" s="130">
        <f t="shared" si="2"/>
        <v>0</v>
      </c>
      <c r="G48" s="131">
        <f t="shared" si="2"/>
        <v>0</v>
      </c>
      <c r="H48" s="132">
        <f t="shared" si="2"/>
        <v>0</v>
      </c>
      <c r="I48" s="130">
        <f t="shared" si="2"/>
        <v>0</v>
      </c>
      <c r="J48" s="131">
        <f t="shared" si="2"/>
        <v>0</v>
      </c>
      <c r="K48" s="132">
        <f t="shared" si="2"/>
        <v>0</v>
      </c>
      <c r="L48" s="130">
        <f t="shared" si="2"/>
        <v>0</v>
      </c>
      <c r="M48" s="131">
        <f t="shared" si="2"/>
        <v>0</v>
      </c>
      <c r="N48" s="132">
        <f t="shared" si="2"/>
        <v>0</v>
      </c>
      <c r="O48" s="130">
        <f t="shared" si="2"/>
        <v>0</v>
      </c>
      <c r="P48" s="131">
        <f t="shared" si="2"/>
        <v>0</v>
      </c>
      <c r="Q48" s="132">
        <f t="shared" si="2"/>
        <v>0</v>
      </c>
      <c r="R48" s="144">
        <f>C48+F48+I48+L48+O48</f>
        <v>0</v>
      </c>
      <c r="S48" s="144">
        <f>D48+G48+J48+M48+P48</f>
        <v>0</v>
      </c>
      <c r="T48" s="144">
        <f>E48+H48+K48+N48+Q48</f>
        <v>0</v>
      </c>
      <c r="U48" s="1"/>
      <c r="V48" s="1"/>
      <c r="W48" s="1"/>
      <c r="X48" s="1"/>
      <c r="Y48" s="1"/>
      <c r="Z48" s="1"/>
    </row>
    <row r="49" spans="1:37" ht="6" customHeight="1" x14ac:dyDescent="0.2">
      <c r="A49" s="76"/>
      <c r="B49" s="38"/>
      <c r="C49" s="39"/>
      <c r="D49" s="40"/>
      <c r="E49" s="41"/>
      <c r="F49" s="40"/>
      <c r="G49" s="41"/>
      <c r="H49" s="42"/>
      <c r="I49" s="41"/>
      <c r="J49" s="40"/>
      <c r="K49" s="41"/>
      <c r="L49" s="40"/>
      <c r="M49" s="77"/>
      <c r="N49" s="21"/>
      <c r="O49" s="78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37" x14ac:dyDescent="0.2">
      <c r="B50" s="171"/>
      <c r="C50" s="198" t="s">
        <v>77</v>
      </c>
      <c r="D50" s="296"/>
      <c r="E50" s="297"/>
      <c r="F50" s="297"/>
      <c r="G50" s="195">
        <f>R237</f>
        <v>0</v>
      </c>
      <c r="H50" s="173" t="s">
        <v>41</v>
      </c>
      <c r="I50" s="298"/>
      <c r="J50" s="299"/>
      <c r="K50" s="299"/>
      <c r="L50" s="196">
        <f>R183</f>
        <v>0</v>
      </c>
      <c r="M50" s="199" t="s">
        <v>42</v>
      </c>
      <c r="N50" s="298"/>
      <c r="O50" s="299"/>
      <c r="P50" s="299"/>
      <c r="Q50" s="196">
        <f>R201</f>
        <v>0</v>
      </c>
      <c r="R50" s="200" t="s">
        <v>43</v>
      </c>
      <c r="S50" s="294"/>
      <c r="T50" s="295"/>
      <c r="U50" s="197">
        <f>R219</f>
        <v>0</v>
      </c>
      <c r="V50" s="1"/>
      <c r="W50" s="1"/>
      <c r="X50" s="1"/>
      <c r="Y50" s="1"/>
      <c r="Z50" s="1"/>
    </row>
    <row r="51" spans="1:37" ht="6.75" customHeight="1" x14ac:dyDescent="0.2">
      <c r="A51" s="1"/>
      <c r="B51" s="1"/>
      <c r="K51" s="2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37" ht="15.75" x14ac:dyDescent="0.25">
      <c r="A52" s="36" t="s">
        <v>45</v>
      </c>
      <c r="B52" s="1"/>
      <c r="G52" s="1"/>
      <c r="H52" s="1"/>
      <c r="I52" s="2"/>
      <c r="J52" s="2"/>
      <c r="K52" s="2"/>
      <c r="M52" s="79"/>
      <c r="N52" s="21"/>
      <c r="O52" s="78"/>
      <c r="P52" s="1"/>
      <c r="Q52" s="1"/>
      <c r="R52" s="1" t="s">
        <v>44</v>
      </c>
      <c r="S52" s="1"/>
      <c r="T52" s="1"/>
      <c r="U52" s="1"/>
      <c r="V52" s="1"/>
      <c r="W52" s="1"/>
      <c r="X52" s="1"/>
      <c r="Y52" s="1"/>
      <c r="Z52" s="1"/>
    </row>
    <row r="53" spans="1:37" ht="7.5" customHeight="1" x14ac:dyDescent="0.2">
      <c r="A53" s="80"/>
      <c r="B53" s="81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82"/>
      <c r="N53" s="21"/>
      <c r="O53" s="78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37" x14ac:dyDescent="0.2">
      <c r="A54" s="13" t="s">
        <v>46</v>
      </c>
      <c r="B54" s="2"/>
      <c r="C54" s="258">
        <f>D165</f>
        <v>0</v>
      </c>
      <c r="D54" s="259"/>
      <c r="E54" s="260"/>
      <c r="F54" s="258">
        <f>G165</f>
        <v>0</v>
      </c>
      <c r="G54" s="259"/>
      <c r="H54" s="260"/>
      <c r="I54" s="258">
        <f>J165</f>
        <v>0</v>
      </c>
      <c r="J54" s="259"/>
      <c r="K54" s="260"/>
      <c r="L54" s="258">
        <f>M165</f>
        <v>0</v>
      </c>
      <c r="M54" s="259"/>
      <c r="N54" s="260"/>
      <c r="O54" s="258">
        <f>P165</f>
        <v>0</v>
      </c>
      <c r="P54" s="259"/>
      <c r="Q54" s="260"/>
      <c r="R54" s="261">
        <f>SUM(C54:P54)</f>
        <v>0</v>
      </c>
      <c r="S54" s="262"/>
      <c r="T54" s="263"/>
      <c r="U54" s="72"/>
      <c r="V54" s="1"/>
      <c r="W54" s="1"/>
      <c r="X54" s="1"/>
      <c r="Y54" s="1"/>
      <c r="Z54" s="1"/>
    </row>
    <row r="55" spans="1:37" ht="12.75" customHeight="1" x14ac:dyDescent="0.2">
      <c r="A55" s="37" t="s">
        <v>47</v>
      </c>
      <c r="B55" s="70"/>
      <c r="C55" s="37"/>
      <c r="D55" s="70"/>
      <c r="F55" s="249" t="s">
        <v>48</v>
      </c>
      <c r="G55" s="249"/>
      <c r="H55" s="249"/>
      <c r="I55" s="256" t="s">
        <v>49</v>
      </c>
      <c r="J55" s="256"/>
      <c r="K55" s="256"/>
      <c r="L55" s="256"/>
      <c r="M55" s="256"/>
      <c r="N55" s="256"/>
      <c r="O55" s="37"/>
      <c r="P55" s="37"/>
      <c r="Q55" s="37"/>
      <c r="R55" s="37"/>
      <c r="S55" s="37"/>
      <c r="T55" s="37"/>
      <c r="U55" s="37"/>
      <c r="V55" s="37"/>
      <c r="W55" s="1"/>
      <c r="X55" s="1"/>
      <c r="Y55" s="1"/>
      <c r="Z55" s="1"/>
    </row>
    <row r="56" spans="1:37" x14ac:dyDescent="0.2">
      <c r="A56" s="37" t="s">
        <v>50</v>
      </c>
      <c r="B56" s="70"/>
      <c r="C56" s="1"/>
      <c r="F56" s="229" t="s">
        <v>51</v>
      </c>
      <c r="G56" s="230"/>
      <c r="H56" s="231"/>
      <c r="I56" s="232"/>
      <c r="J56" s="233"/>
      <c r="K56" s="233"/>
      <c r="L56" s="233"/>
      <c r="M56" s="233"/>
      <c r="N56" s="233"/>
      <c r="O56" s="233"/>
      <c r="P56" s="233"/>
      <c r="Q56" s="234"/>
      <c r="R56" s="253"/>
      <c r="S56" s="254"/>
      <c r="T56" s="255"/>
      <c r="U56" s="83" t="s">
        <v>39</v>
      </c>
      <c r="V56" s="1"/>
      <c r="W56" s="1"/>
      <c r="X56" s="1"/>
      <c r="Y56" s="1"/>
      <c r="Z56" s="1"/>
    </row>
    <row r="57" spans="1:37" x14ac:dyDescent="0.2">
      <c r="A57" s="37" t="s">
        <v>76</v>
      </c>
      <c r="B57" s="70"/>
      <c r="C57" s="1"/>
      <c r="F57" s="229" t="s">
        <v>75</v>
      </c>
      <c r="G57" s="230"/>
      <c r="H57" s="231"/>
      <c r="I57" s="251"/>
      <c r="J57" s="233"/>
      <c r="K57" s="233"/>
      <c r="L57" s="233"/>
      <c r="M57" s="233"/>
      <c r="N57" s="233"/>
      <c r="O57" s="233"/>
      <c r="P57" s="233"/>
      <c r="Q57" s="234"/>
      <c r="R57" s="253"/>
      <c r="S57" s="254"/>
      <c r="T57" s="255"/>
      <c r="U57" s="83" t="s">
        <v>39</v>
      </c>
      <c r="V57" s="1"/>
      <c r="W57" s="1"/>
      <c r="X57" s="1"/>
      <c r="Y57" s="1"/>
      <c r="Z57" s="1"/>
    </row>
    <row r="58" spans="1:37" x14ac:dyDescent="0.2">
      <c r="A58" s="37" t="s">
        <v>52</v>
      </c>
      <c r="B58" s="70"/>
      <c r="C58" s="1"/>
      <c r="F58" s="229" t="s">
        <v>53</v>
      </c>
      <c r="G58" s="230"/>
      <c r="H58" s="231"/>
      <c r="I58" s="232"/>
      <c r="J58" s="233"/>
      <c r="K58" s="233"/>
      <c r="L58" s="233"/>
      <c r="M58" s="233"/>
      <c r="N58" s="233"/>
      <c r="O58" s="233"/>
      <c r="P58" s="233"/>
      <c r="Q58" s="234"/>
      <c r="R58" s="253"/>
      <c r="S58" s="254"/>
      <c r="T58" s="255"/>
      <c r="U58" s="83" t="s">
        <v>39</v>
      </c>
      <c r="V58" s="1"/>
      <c r="W58" s="1"/>
      <c r="X58" s="1"/>
      <c r="Y58" s="1"/>
      <c r="Z58" s="1"/>
    </row>
    <row r="59" spans="1:37" x14ac:dyDescent="0.2">
      <c r="A59" s="37" t="s">
        <v>54</v>
      </c>
      <c r="B59" s="70"/>
      <c r="C59" s="1"/>
      <c r="F59" s="229" t="s">
        <v>55</v>
      </c>
      <c r="G59" s="230"/>
      <c r="H59" s="231"/>
      <c r="I59" s="232"/>
      <c r="J59" s="233"/>
      <c r="K59" s="233"/>
      <c r="L59" s="233"/>
      <c r="M59" s="233"/>
      <c r="N59" s="233"/>
      <c r="O59" s="233"/>
      <c r="P59" s="233"/>
      <c r="Q59" s="234"/>
      <c r="R59" s="253"/>
      <c r="S59" s="254"/>
      <c r="T59" s="255"/>
      <c r="U59" s="83" t="s">
        <v>39</v>
      </c>
      <c r="V59" s="1"/>
      <c r="W59" s="1"/>
      <c r="X59" s="1"/>
      <c r="Y59" s="1"/>
      <c r="Z59" s="1"/>
    </row>
    <row r="60" spans="1:37" x14ac:dyDescent="0.2">
      <c r="A60" s="37"/>
      <c r="B60" s="70"/>
      <c r="C60" s="1"/>
      <c r="F60" s="229" t="s">
        <v>56</v>
      </c>
      <c r="G60" s="230"/>
      <c r="H60" s="231"/>
      <c r="I60" s="251"/>
      <c r="J60" s="233"/>
      <c r="K60" s="233"/>
      <c r="L60" s="233"/>
      <c r="M60" s="233"/>
      <c r="N60" s="233"/>
      <c r="O60" s="233"/>
      <c r="P60" s="233"/>
      <c r="Q60" s="234"/>
      <c r="R60" s="253"/>
      <c r="S60" s="254"/>
      <c r="T60" s="255"/>
      <c r="U60" s="83" t="s">
        <v>39</v>
      </c>
      <c r="V60" s="1"/>
      <c r="W60" s="1"/>
      <c r="X60" s="1"/>
      <c r="Y60" s="1"/>
      <c r="Z60" s="1"/>
    </row>
    <row r="61" spans="1:37" x14ac:dyDescent="0.2">
      <c r="A61" s="37"/>
      <c r="B61" s="37"/>
      <c r="C61" s="1"/>
      <c r="F61" s="229" t="s">
        <v>90</v>
      </c>
      <c r="G61" s="230"/>
      <c r="H61" s="231"/>
      <c r="I61" s="232"/>
      <c r="J61" s="233"/>
      <c r="K61" s="233"/>
      <c r="L61" s="233"/>
      <c r="M61" s="233"/>
      <c r="N61" s="233"/>
      <c r="O61" s="233"/>
      <c r="P61" s="233"/>
      <c r="Q61" s="234"/>
      <c r="R61" s="253"/>
      <c r="S61" s="254"/>
      <c r="T61" s="255"/>
      <c r="U61" s="83" t="s">
        <v>39</v>
      </c>
      <c r="V61" s="1"/>
      <c r="W61" s="1"/>
      <c r="X61" s="1"/>
      <c r="Y61" s="1"/>
      <c r="Z61" s="1"/>
    </row>
    <row r="62" spans="1:37" x14ac:dyDescent="0.2">
      <c r="A62" s="37"/>
      <c r="B62" s="70"/>
      <c r="C62" s="1"/>
      <c r="G62" s="14"/>
      <c r="H62" s="9"/>
      <c r="I62" s="9"/>
      <c r="J62" s="9"/>
      <c r="O62" s="300" t="s">
        <v>57</v>
      </c>
      <c r="P62" s="300"/>
      <c r="Q62" s="301"/>
      <c r="R62" s="261">
        <f>SUM(R54:T61)</f>
        <v>0</v>
      </c>
      <c r="S62" s="262"/>
      <c r="T62" s="263"/>
      <c r="U62" s="84" t="str">
        <f>IF(O6="","SJ-Geb",IF(O12="","SJ-Geb",IF(F79&gt;=0,"AE 3",IF(F78&gt;=0,"AE 2",""))))</f>
        <v>SJ-Geb</v>
      </c>
      <c r="V62" s="1"/>
      <c r="W62" s="1"/>
      <c r="X62" s="1"/>
      <c r="Y62" s="1"/>
      <c r="Z62" s="1"/>
    </row>
    <row r="63" spans="1:37" x14ac:dyDescent="0.2">
      <c r="A63" s="37" t="s">
        <v>58</v>
      </c>
      <c r="B63" s="70"/>
      <c r="C63" s="1"/>
      <c r="G63" s="14"/>
      <c r="H63" s="9"/>
      <c r="I63" s="9"/>
      <c r="J63" s="9"/>
      <c r="K63" s="9"/>
      <c r="L63" s="9"/>
      <c r="M63" s="43"/>
      <c r="N63" s="85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x14ac:dyDescent="0.2">
      <c r="A64" s="37" t="s">
        <v>59</v>
      </c>
      <c r="B64" s="70"/>
      <c r="C64" s="1"/>
      <c r="F64" s="229" t="s">
        <v>60</v>
      </c>
      <c r="G64" s="230"/>
      <c r="H64" s="231"/>
      <c r="I64" s="232"/>
      <c r="J64" s="233"/>
      <c r="K64" s="233"/>
      <c r="L64" s="233"/>
      <c r="M64" s="233"/>
      <c r="N64" s="233"/>
      <c r="O64" s="233"/>
      <c r="P64" s="233"/>
      <c r="Q64" s="234"/>
      <c r="R64" s="253"/>
      <c r="S64" s="254"/>
      <c r="T64" s="255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57" x14ac:dyDescent="0.2">
      <c r="A65" s="37" t="s">
        <v>61</v>
      </c>
      <c r="B65" s="70"/>
      <c r="C65" s="1"/>
      <c r="F65" s="229" t="s">
        <v>70</v>
      </c>
      <c r="G65" s="230"/>
      <c r="H65" s="231"/>
      <c r="I65" s="232"/>
      <c r="J65" s="233"/>
      <c r="K65" s="233"/>
      <c r="L65" s="233"/>
      <c r="M65" s="233"/>
      <c r="N65" s="233"/>
      <c r="O65" s="233"/>
      <c r="P65" s="233"/>
      <c r="Q65" s="234"/>
      <c r="R65" s="253"/>
      <c r="S65" s="254"/>
      <c r="T65" s="255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57" x14ac:dyDescent="0.2">
      <c r="A66" s="37" t="s">
        <v>62</v>
      </c>
      <c r="B66" s="70"/>
      <c r="C66" s="224" t="s">
        <v>85</v>
      </c>
      <c r="F66" s="229" t="s">
        <v>38</v>
      </c>
      <c r="G66" s="230"/>
      <c r="H66" s="231"/>
      <c r="I66" s="232"/>
      <c r="J66" s="233"/>
      <c r="K66" s="233"/>
      <c r="L66" s="233"/>
      <c r="M66" s="233"/>
      <c r="N66" s="233"/>
      <c r="O66" s="233"/>
      <c r="P66" s="233"/>
      <c r="Q66" s="234"/>
      <c r="R66" s="253"/>
      <c r="S66" s="254"/>
      <c r="T66" s="255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57" ht="6.75" customHeight="1" x14ac:dyDescent="0.2">
      <c r="A67" s="1"/>
      <c r="B67" s="1"/>
      <c r="K67" s="2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57" ht="44.25" customHeight="1" x14ac:dyDescent="0.2">
      <c r="A68" s="290" t="s">
        <v>89</v>
      </c>
      <c r="B68" s="290"/>
      <c r="C68" s="291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3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57" ht="6.75" customHeight="1" x14ac:dyDescent="0.2">
      <c r="A69" s="1"/>
      <c r="B69" s="1"/>
      <c r="K69" s="2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57" x14ac:dyDescent="0.2">
      <c r="A70" s="1" t="s">
        <v>21</v>
      </c>
      <c r="B70" s="2"/>
      <c r="C70" s="1"/>
      <c r="G70" s="21"/>
      <c r="H70" s="21"/>
      <c r="L70" s="66" t="s">
        <v>88</v>
      </c>
      <c r="P70" s="1"/>
      <c r="Q70" s="1"/>
      <c r="R70" s="9"/>
      <c r="S70" s="9"/>
    </row>
    <row r="71" spans="1:57" ht="6.75" customHeight="1" x14ac:dyDescent="0.2">
      <c r="A71" s="1"/>
      <c r="B71" s="1"/>
      <c r="K71" s="2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57" ht="18" customHeight="1" x14ac:dyDescent="0.2">
      <c r="A72" s="222"/>
      <c r="B72" s="15"/>
      <c r="C72" s="15"/>
      <c r="D72" s="15"/>
      <c r="E72" s="15"/>
      <c r="F72" s="15"/>
      <c r="G72" s="15"/>
      <c r="H72" s="21" t="s">
        <v>44</v>
      </c>
      <c r="L72" s="15"/>
      <c r="M72" s="15"/>
      <c r="N72" s="15"/>
      <c r="O72" s="15"/>
      <c r="P72" s="15"/>
      <c r="Q72" s="15"/>
      <c r="R72" s="15"/>
      <c r="S72" s="15"/>
      <c r="T72" s="222"/>
      <c r="U72" s="171"/>
    </row>
    <row r="73" spans="1:57" ht="7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21"/>
      <c r="N73" s="59"/>
      <c r="O73" s="21"/>
      <c r="P73" s="21"/>
      <c r="Q73" s="21"/>
    </row>
    <row r="74" spans="1:57" x14ac:dyDescent="0.2">
      <c r="A74" s="221" t="s">
        <v>91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21"/>
      <c r="N74" s="59"/>
      <c r="O74" s="21"/>
      <c r="P74" s="21"/>
      <c r="Q74" s="21"/>
      <c r="T74" s="220" t="s">
        <v>83</v>
      </c>
    </row>
    <row r="75" spans="1:57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6"/>
      <c r="O75" s="21"/>
      <c r="P75" s="21"/>
      <c r="Q75" s="21"/>
    </row>
    <row r="76" spans="1:57" hidden="1" x14ac:dyDescent="0.2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86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</row>
    <row r="77" spans="1:57" hidden="1" x14ac:dyDescent="0.2">
      <c r="A77" s="37"/>
      <c r="B77" s="70" t="str">
        <f>LEFT(O6,4)</f>
        <v/>
      </c>
      <c r="C77" s="37"/>
      <c r="D77" s="37"/>
      <c r="E77" s="37"/>
      <c r="F77" s="228" t="s">
        <v>30</v>
      </c>
      <c r="G77" s="228"/>
      <c r="H77" s="37"/>
      <c r="I77" s="37"/>
      <c r="J77" s="37"/>
      <c r="K77" s="37"/>
      <c r="L77" s="37"/>
      <c r="M77" s="37"/>
      <c r="N77" s="89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</row>
    <row r="78" spans="1:57" hidden="1" x14ac:dyDescent="0.2">
      <c r="A78" s="70">
        <v>55</v>
      </c>
      <c r="B78" s="70" t="e">
        <f>B77-54</f>
        <v>#VALUE!</v>
      </c>
      <c r="C78" s="160" t="e">
        <f>"31.07."&amp;B78</f>
        <v>#VALUE!</v>
      </c>
      <c r="D78" s="70"/>
      <c r="E78" s="37"/>
      <c r="F78" s="227" t="e">
        <f>C78-O12</f>
        <v>#VALUE!</v>
      </c>
      <c r="G78" s="227"/>
      <c r="H78" s="37"/>
      <c r="I78" s="37"/>
      <c r="J78" s="37"/>
      <c r="K78" s="37"/>
      <c r="L78" s="37"/>
      <c r="M78" s="37"/>
      <c r="N78" s="89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</row>
    <row r="79" spans="1:57" hidden="1" x14ac:dyDescent="0.2">
      <c r="A79" s="70">
        <v>60</v>
      </c>
      <c r="B79" s="70" t="e">
        <f>B77-59</f>
        <v>#VALUE!</v>
      </c>
      <c r="C79" s="160" t="e">
        <f>"31.07."&amp;B79</f>
        <v>#VALUE!</v>
      </c>
      <c r="D79" s="70"/>
      <c r="E79" s="37"/>
      <c r="F79" s="227" t="e">
        <f>C79-O12</f>
        <v>#VALUE!</v>
      </c>
      <c r="G79" s="227"/>
      <c r="H79" s="37"/>
      <c r="I79" s="37"/>
      <c r="J79" s="37"/>
      <c r="K79" s="37"/>
      <c r="L79" s="37"/>
      <c r="M79" s="37"/>
      <c r="N79" s="89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</row>
    <row r="80" spans="1:57" hidden="1" x14ac:dyDescent="0.2">
      <c r="A80" s="37"/>
      <c r="B80" s="37"/>
      <c r="C80" s="70"/>
      <c r="D80" s="70"/>
      <c r="E80" s="70"/>
      <c r="F80" s="70"/>
      <c r="G80" s="37"/>
      <c r="H80" s="37"/>
      <c r="I80" s="70"/>
      <c r="J80" s="70"/>
      <c r="K80" s="70"/>
      <c r="L80" s="70"/>
      <c r="M80" s="37"/>
      <c r="N80" s="89"/>
      <c r="O80" s="87"/>
      <c r="P80" s="87"/>
      <c r="Q80" s="87"/>
      <c r="R80" s="87"/>
      <c r="W80" s="87" t="s">
        <v>72</v>
      </c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O80" s="87" t="s">
        <v>71</v>
      </c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</row>
    <row r="81" spans="1:57" hidden="1" x14ac:dyDescent="0.2">
      <c r="A81" s="37"/>
      <c r="B81" s="37"/>
      <c r="C81" s="70"/>
      <c r="D81" s="70"/>
      <c r="E81" s="70"/>
      <c r="F81" s="70"/>
      <c r="G81" s="37"/>
      <c r="H81" s="37"/>
      <c r="I81" s="70"/>
      <c r="J81" s="70"/>
      <c r="K81" s="70"/>
      <c r="L81" s="70"/>
      <c r="M81" s="37"/>
      <c r="N81" s="89"/>
      <c r="O81" s="87"/>
      <c r="P81" s="87"/>
      <c r="Q81" s="87"/>
      <c r="R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</row>
    <row r="82" spans="1:57" hidden="1" x14ac:dyDescent="0.2">
      <c r="A82" s="37"/>
      <c r="B82" s="90" t="s">
        <v>31</v>
      </c>
      <c r="C82" s="47" t="s">
        <v>6</v>
      </c>
      <c r="D82" s="47"/>
      <c r="E82" s="47"/>
      <c r="F82" s="47" t="s">
        <v>7</v>
      </c>
      <c r="G82" s="47"/>
      <c r="H82" s="47"/>
      <c r="I82" s="47" t="s">
        <v>8</v>
      </c>
      <c r="J82" s="47"/>
      <c r="K82" s="47"/>
      <c r="L82" s="47" t="s">
        <v>9</v>
      </c>
      <c r="M82" s="47"/>
      <c r="N82" s="47"/>
      <c r="O82" s="47" t="s">
        <v>10</v>
      </c>
      <c r="P82" s="47"/>
      <c r="Q82" s="47"/>
      <c r="R82" s="87"/>
      <c r="W82" s="89"/>
      <c r="X82" s="47" t="s">
        <v>6</v>
      </c>
      <c r="Y82" s="47"/>
      <c r="Z82" s="47"/>
      <c r="AA82" s="47" t="s">
        <v>7</v>
      </c>
      <c r="AB82" s="47"/>
      <c r="AC82" s="47"/>
      <c r="AD82" s="47" t="s">
        <v>8</v>
      </c>
      <c r="AE82" s="47"/>
      <c r="AF82" s="47"/>
      <c r="AG82" s="47" t="s">
        <v>9</v>
      </c>
      <c r="AH82" s="47"/>
      <c r="AI82" s="47"/>
      <c r="AJ82" s="47" t="s">
        <v>10</v>
      </c>
      <c r="AK82" s="47"/>
      <c r="AL82" s="47"/>
      <c r="AM82" s="47"/>
      <c r="AN82" s="136"/>
      <c r="AO82" s="47"/>
      <c r="AP82" s="47" t="s">
        <v>6</v>
      </c>
      <c r="AQ82" s="47"/>
      <c r="AR82" s="47"/>
      <c r="AS82" s="47" t="s">
        <v>7</v>
      </c>
      <c r="AT82" s="47"/>
      <c r="AU82" s="47"/>
      <c r="AV82" s="47" t="s">
        <v>8</v>
      </c>
      <c r="AW82" s="47"/>
      <c r="AX82" s="47"/>
      <c r="AY82" s="47" t="s">
        <v>9</v>
      </c>
      <c r="AZ82" s="47"/>
      <c r="BA82" s="47"/>
      <c r="BB82" s="47" t="s">
        <v>10</v>
      </c>
      <c r="BC82" s="70"/>
      <c r="BD82" s="87"/>
      <c r="BE82" s="87"/>
    </row>
    <row r="83" spans="1:57" hidden="1" x14ac:dyDescent="0.2">
      <c r="A83" s="90"/>
      <c r="B83" s="90">
        <v>14</v>
      </c>
      <c r="C83" s="90" t="str">
        <f>LEFT(C16,3)</f>
        <v/>
      </c>
      <c r="D83" s="90"/>
      <c r="F83" s="90" t="str">
        <f>LEFT(F16,3)</f>
        <v/>
      </c>
      <c r="G83" s="90"/>
      <c r="I83" s="90" t="str">
        <f>LEFT(I16,3)</f>
        <v/>
      </c>
      <c r="J83" s="90"/>
      <c r="L83" s="90" t="str">
        <f>LEFT(L16,3)</f>
        <v/>
      </c>
      <c r="M83" s="90"/>
      <c r="N83" s="37" t="s">
        <v>44</v>
      </c>
      <c r="O83" s="90" t="str">
        <f>LEFT(O16,3)</f>
        <v/>
      </c>
      <c r="P83" s="90"/>
      <c r="Q83" s="87"/>
      <c r="R83" s="87"/>
      <c r="W83" s="87"/>
      <c r="X83" s="90" t="str">
        <f>LEFT(D16,3)</f>
        <v/>
      </c>
      <c r="Y83" s="87"/>
      <c r="Z83" s="87"/>
      <c r="AA83" s="90" t="str">
        <f>LEFT(G16,3)</f>
        <v/>
      </c>
      <c r="AB83" s="87"/>
      <c r="AC83" s="87"/>
      <c r="AD83" s="90" t="str">
        <f>LEFT(J16,3)</f>
        <v/>
      </c>
      <c r="AE83" s="87"/>
      <c r="AF83" s="87"/>
      <c r="AG83" s="90" t="str">
        <f>LEFT(M16,3)</f>
        <v/>
      </c>
      <c r="AH83" s="87"/>
      <c r="AI83" s="87"/>
      <c r="AJ83" s="90" t="str">
        <f>LEFT(P16,3)</f>
        <v/>
      </c>
      <c r="AK83" s="87"/>
      <c r="AL83" s="87"/>
      <c r="AM83" s="87"/>
      <c r="AO83" s="87"/>
      <c r="AP83" s="90" t="str">
        <f>LEFT(E16,3)</f>
        <v/>
      </c>
      <c r="AQ83" s="87"/>
      <c r="AR83" s="87"/>
      <c r="AS83" s="90" t="str">
        <f>LEFT(H16,3)</f>
        <v/>
      </c>
      <c r="AT83" s="87"/>
      <c r="AU83" s="87"/>
      <c r="AV83" s="90" t="str">
        <f>LEFT(K16,3)</f>
        <v/>
      </c>
      <c r="AW83" s="87"/>
      <c r="AX83" s="87"/>
      <c r="AY83" s="90" t="str">
        <f>LEFT(N16,3)</f>
        <v/>
      </c>
      <c r="AZ83" s="87"/>
      <c r="BA83" s="87"/>
      <c r="BB83" s="90" t="str">
        <f>LEFT(Q16,3)</f>
        <v/>
      </c>
      <c r="BC83" s="87"/>
      <c r="BD83" s="87"/>
      <c r="BE83" s="87"/>
    </row>
    <row r="84" spans="1:57" hidden="1" x14ac:dyDescent="0.2">
      <c r="A84" s="90"/>
      <c r="B84" s="90">
        <v>15</v>
      </c>
      <c r="C84" s="135" t="str">
        <f>LEFT(C17,3)</f>
        <v/>
      </c>
      <c r="D84" s="116">
        <f t="shared" ref="D84:D90" si="3">IF(RIGHT(C84,1)="1",0.5,IF(RIGHT(C84,1)="2",0.5,IF(C84="",0,1)))</f>
        <v>0</v>
      </c>
      <c r="F84" s="135" t="str">
        <f>LEFT(F17,3)</f>
        <v/>
      </c>
      <c r="G84" s="116">
        <f t="shared" ref="G84:G90" si="4">IF(RIGHT(F84,1)="1",0.5,IF(RIGHT(F84,1)="2",0.5,IF(F84="",0,1)))</f>
        <v>0</v>
      </c>
      <c r="I84" s="135" t="str">
        <f>LEFT(I17,3)</f>
        <v/>
      </c>
      <c r="J84" s="116">
        <f>IF(RIGHT(I84,1)="1",0.5,IF(RIGHT(I84,1)="2",0.5,IF(I84="",0,1)))</f>
        <v>0</v>
      </c>
      <c r="L84" s="135" t="str">
        <f>LEFT(L17,3)</f>
        <v/>
      </c>
      <c r="M84" s="116">
        <f>IF(RIGHT(L84,1)="1",0.5,IF(RIGHT(L84,1)="2",0.5,IF(L84="",0,1)))</f>
        <v>0</v>
      </c>
      <c r="N84" s="37"/>
      <c r="O84" s="135" t="str">
        <f>LEFT(O17,3)</f>
        <v/>
      </c>
      <c r="P84" s="116">
        <f>IF(RIGHT(O84,1)="1",0.5,IF(RIGHT(O84,1)="2",0.5,IF(O84="",0,1)))</f>
        <v>0</v>
      </c>
      <c r="Q84" s="87"/>
      <c r="R84" s="87"/>
      <c r="X84" s="135" t="str">
        <f>LEFT(D17,3)</f>
        <v/>
      </c>
      <c r="Y84" s="91">
        <f t="shared" ref="Y84:Y90" si="5">IF(RIGHT(X84,1)="1",0.5,IF(RIGHT(X84,1)="2",0.5,IF(X84="",0,1)))</f>
        <v>0</v>
      </c>
      <c r="Z84" s="100"/>
      <c r="AA84" s="135" t="str">
        <f>LEFT(G17,3)</f>
        <v/>
      </c>
      <c r="AB84" s="91">
        <f>IF(RIGHT(AA84,1)="1",0.5,IF(RIGHT(AA84,1)="2",0.5,IF(AA84="",0,1)))</f>
        <v>0</v>
      </c>
      <c r="AC84" s="100"/>
      <c r="AD84" s="135" t="str">
        <f>LEFT(J17,3)</f>
        <v/>
      </c>
      <c r="AE84" s="91">
        <f>IF(RIGHT(AD84,1)="1",0.5,IF(RIGHT(AD84,1)="2",0.5,IF(AD84="",0,1)))</f>
        <v>0</v>
      </c>
      <c r="AF84" s="100"/>
      <c r="AG84" s="135" t="str">
        <f>LEFT(M17,3)</f>
        <v/>
      </c>
      <c r="AH84" s="91">
        <f>IF(RIGHT(AG84,1)="1",0.5,IF(RIGHT(AG84,1)="2",0.5,IF(AG84="",0,1)))</f>
        <v>0</v>
      </c>
      <c r="AI84" s="100"/>
      <c r="AJ84" s="135" t="str">
        <f>LEFT(P17,3)</f>
        <v/>
      </c>
      <c r="AK84" s="91">
        <f>IF(RIGHT(AJ84,1)="1",0.5,IF(RIGHT(AJ84,1)="2",0.5,IF(AJ84="",0,1)))</f>
        <v>0</v>
      </c>
      <c r="AL84" s="87"/>
      <c r="AM84" s="87"/>
      <c r="AP84" s="135" t="str">
        <f>LEFT(E17,3)</f>
        <v/>
      </c>
      <c r="AQ84" s="137">
        <f>IF(RIGHT(AP84,1)="1",0.5,IF(RIGHT(AP84,1)="2",0.5,IF(AP84="",0,1)))</f>
        <v>0</v>
      </c>
      <c r="AR84" s="100"/>
      <c r="AS84" s="138" t="str">
        <f>LEFT(H17,3)</f>
        <v/>
      </c>
      <c r="AT84" s="91">
        <f>IF(RIGHT(AS84,1)="1",0.5,IF(RIGHT(AS84,1)="2",0.5,IF(AS84="",0,1)))</f>
        <v>0</v>
      </c>
      <c r="AU84" s="100"/>
      <c r="AV84" s="135" t="str">
        <f>LEFT(K17,3)</f>
        <v/>
      </c>
      <c r="AW84" s="91">
        <f>IF(RIGHT(AV84,1)="1",0.5,IF(RIGHT(AV84,1)="2",0.5,IF(AV84="",0,1)))</f>
        <v>0</v>
      </c>
      <c r="AX84" s="100"/>
      <c r="AY84" s="135" t="str">
        <f>LEFT(N17,3)</f>
        <v/>
      </c>
      <c r="AZ84" s="91">
        <f>IF(RIGHT(AY84,1)="1",0.5,IF(RIGHT(AY84,1)="2",0.5,IF(AY84="",0,1)))</f>
        <v>0</v>
      </c>
      <c r="BA84" s="100"/>
      <c r="BB84" s="135" t="str">
        <f>LEFT(Q17,3)</f>
        <v/>
      </c>
      <c r="BC84" s="91">
        <f>IF(RIGHT(BB84,1)="1",0.5,IF(RIGHT(BB84,1)="2",0.5,IF(BB84="",0,1)))</f>
        <v>0</v>
      </c>
      <c r="BD84" s="87"/>
      <c r="BE84" s="87"/>
    </row>
    <row r="85" spans="1:57" hidden="1" x14ac:dyDescent="0.2">
      <c r="A85" s="90"/>
      <c r="B85" s="90">
        <v>17</v>
      </c>
      <c r="C85" s="135" t="str">
        <f>LEFT(C19,3)</f>
        <v/>
      </c>
      <c r="D85" s="116">
        <f t="shared" si="3"/>
        <v>0</v>
      </c>
      <c r="F85" s="135" t="str">
        <f>LEFT(F19,3)</f>
        <v/>
      </c>
      <c r="G85" s="116">
        <f t="shared" si="4"/>
        <v>0</v>
      </c>
      <c r="I85" s="135" t="str">
        <f>LEFT(I19,3)</f>
        <v/>
      </c>
      <c r="J85" s="116">
        <f>IF(RIGHT(I85,1)="1",0.5,IF(RIGHT(I85,1)="2",0.5,IF(I85="",0,1)))</f>
        <v>0</v>
      </c>
      <c r="L85" s="135" t="str">
        <f>LEFT(L19,3)</f>
        <v/>
      </c>
      <c r="M85" s="116">
        <f t="shared" ref="M85:M90" si="6">IF(RIGHT(L85,1)="1",0.5,IF(RIGHT(L85,1)="2",0.5,IF(L85="",0,1)))</f>
        <v>0</v>
      </c>
      <c r="N85" s="37"/>
      <c r="O85" s="135" t="str">
        <f>LEFT(O19,3)</f>
        <v/>
      </c>
      <c r="P85" s="116">
        <f t="shared" ref="P85:P90" si="7">IF(RIGHT(O85,1)="1",0.5,IF(RIGHT(O85,1)="2",0.5,IF(O85="",0,1)))</f>
        <v>0</v>
      </c>
      <c r="Q85" s="87"/>
      <c r="R85" s="87"/>
      <c r="X85" s="135" t="str">
        <f>LEFT(D19,3)</f>
        <v/>
      </c>
      <c r="Y85" s="92">
        <f t="shared" si="5"/>
        <v>0</v>
      </c>
      <c r="Z85" s="100"/>
      <c r="AA85" s="135" t="str">
        <f>LEFT(G19,3)</f>
        <v/>
      </c>
      <c r="AB85" s="92">
        <f t="shared" ref="AB85:AB90" si="8">IF(RIGHT(AA85,1)="1",0.5,IF(RIGHT(AA85,1)="2",0.5,IF(AA85="",0,1)))</f>
        <v>0</v>
      </c>
      <c r="AC85" s="100"/>
      <c r="AD85" s="135" t="str">
        <f>LEFT(J19,3)</f>
        <v/>
      </c>
      <c r="AE85" s="92">
        <f>IF(RIGHT(AD85,1)="1",0.5,IF(RIGHT(AD85,1)="2",0.5,IF(AD85="",0,1)))</f>
        <v>0</v>
      </c>
      <c r="AF85" s="100"/>
      <c r="AG85" s="135" t="str">
        <f>LEFT(M19,3)</f>
        <v/>
      </c>
      <c r="AH85" s="92">
        <f t="shared" ref="AH85:AH90" si="9">IF(RIGHT(AG85,1)="1",0.5,IF(RIGHT(AG85,1)="2",0.5,IF(AG85="",0,1)))</f>
        <v>0</v>
      </c>
      <c r="AI85" s="100"/>
      <c r="AJ85" s="135" t="str">
        <f>LEFT(P19,3)</f>
        <v/>
      </c>
      <c r="AK85" s="92">
        <f t="shared" ref="AK85:AK90" si="10">IF(RIGHT(AJ85,1)="1",0.5,IF(RIGHT(AJ85,1)="2",0.5,IF(AJ85="",0,1)))</f>
        <v>0</v>
      </c>
      <c r="AL85" s="87"/>
      <c r="AM85" s="87"/>
      <c r="AP85" s="135" t="str">
        <f>LEFT(E19,3)</f>
        <v/>
      </c>
      <c r="AQ85" s="93">
        <f t="shared" ref="AQ85:AQ90" si="11">IF(RIGHT(AP85,1)="1",0.5,IF(RIGHT(AP85,1)="2",0.5,IF(AP85="",0,1)))</f>
        <v>0</v>
      </c>
      <c r="AR85" s="100"/>
      <c r="AS85" s="138" t="str">
        <f>LEFT(H19,3)</f>
        <v/>
      </c>
      <c r="AT85" s="92">
        <f t="shared" ref="AT85:AT90" si="12">IF(RIGHT(AS85,1)="1",0.5,IF(RIGHT(AS85,1)="2",0.5,IF(AS85="",0,1)))</f>
        <v>0</v>
      </c>
      <c r="AU85" s="100"/>
      <c r="AV85" s="135" t="str">
        <f>LEFT(K19,3)</f>
        <v/>
      </c>
      <c r="AW85" s="92">
        <f>IF(RIGHT(AV85,1)="1",0.5,IF(RIGHT(AV85,1)="2",0.5,IF(AV85="",0,1)))</f>
        <v>0</v>
      </c>
      <c r="AX85" s="100"/>
      <c r="AY85" s="135" t="str">
        <f>LEFT(N19,3)</f>
        <v/>
      </c>
      <c r="AZ85" s="92">
        <f t="shared" ref="AZ85:AZ90" si="13">IF(RIGHT(AY85,1)="1",0.5,IF(RIGHT(AY85,1)="2",0.5,IF(AY85="",0,1)))</f>
        <v>0</v>
      </c>
      <c r="BA85" s="100"/>
      <c r="BB85" s="135" t="str">
        <f>LEFT(Q19,3)</f>
        <v/>
      </c>
      <c r="BC85" s="92">
        <f t="shared" ref="BC85:BC90" si="14">IF(RIGHT(BB85,1)="1",0.5,IF(RIGHT(BB85,1)="2",0.5,IF(BB85="",0,1)))</f>
        <v>0</v>
      </c>
      <c r="BD85" s="87"/>
      <c r="BE85" s="87"/>
    </row>
    <row r="86" spans="1:57" hidden="1" x14ac:dyDescent="0.2">
      <c r="A86" s="90"/>
      <c r="B86" s="90">
        <v>20</v>
      </c>
      <c r="C86" s="135" t="str">
        <f>LEFT(C22,3)</f>
        <v/>
      </c>
      <c r="D86" s="116">
        <f t="shared" si="3"/>
        <v>0</v>
      </c>
      <c r="F86" s="135" t="str">
        <f>LEFT(F22,3)</f>
        <v/>
      </c>
      <c r="G86" s="116">
        <f t="shared" si="4"/>
        <v>0</v>
      </c>
      <c r="I86" s="135" t="str">
        <f>LEFT(I22,3)</f>
        <v/>
      </c>
      <c r="J86" s="116">
        <f>IF(RIGHT(I86,1)="1",0.5,IF(RIGHT(I86,1)="2",0.5,IF(I86="",0,1)))</f>
        <v>0</v>
      </c>
      <c r="L86" s="135" t="str">
        <f>LEFT(L22,3)</f>
        <v/>
      </c>
      <c r="M86" s="116">
        <f t="shared" si="6"/>
        <v>0</v>
      </c>
      <c r="N86" s="37"/>
      <c r="O86" s="135" t="str">
        <f>LEFT(O22,3)</f>
        <v/>
      </c>
      <c r="P86" s="116">
        <f t="shared" si="7"/>
        <v>0</v>
      </c>
      <c r="Q86" s="87"/>
      <c r="R86" s="87"/>
      <c r="X86" s="135" t="str">
        <f>LEFT(D22,3)</f>
        <v/>
      </c>
      <c r="Y86" s="92">
        <f t="shared" si="5"/>
        <v>0</v>
      </c>
      <c r="Z86" s="100"/>
      <c r="AA86" s="135" t="str">
        <f>LEFT(G22,3)</f>
        <v/>
      </c>
      <c r="AB86" s="92">
        <f t="shared" si="8"/>
        <v>0</v>
      </c>
      <c r="AC86" s="100"/>
      <c r="AD86" s="135" t="str">
        <f>LEFT(J22,3)</f>
        <v/>
      </c>
      <c r="AE86" s="92">
        <f>IF(RIGHT(AD86,1)="1",0.5,IF(RIGHT(AD86,1)="2",0.5,IF(AD86="",0,1)))</f>
        <v>0</v>
      </c>
      <c r="AF86" s="100"/>
      <c r="AG86" s="135" t="str">
        <f>LEFT(M22,3)</f>
        <v/>
      </c>
      <c r="AH86" s="92">
        <f t="shared" si="9"/>
        <v>0</v>
      </c>
      <c r="AI86" s="100"/>
      <c r="AJ86" s="135" t="str">
        <f>LEFT(P22,3)</f>
        <v/>
      </c>
      <c r="AK86" s="92">
        <f t="shared" si="10"/>
        <v>0</v>
      </c>
      <c r="AL86" s="87"/>
      <c r="AM86" s="87"/>
      <c r="AP86" s="135" t="str">
        <f>LEFT(E22,3)</f>
        <v/>
      </c>
      <c r="AQ86" s="93">
        <f t="shared" si="11"/>
        <v>0</v>
      </c>
      <c r="AR86" s="100"/>
      <c r="AS86" s="138" t="str">
        <f>LEFT(H22,3)</f>
        <v/>
      </c>
      <c r="AT86" s="92">
        <f t="shared" si="12"/>
        <v>0</v>
      </c>
      <c r="AU86" s="100"/>
      <c r="AV86" s="135" t="str">
        <f>LEFT(K22,3)</f>
        <v/>
      </c>
      <c r="AW86" s="92">
        <f>IF(RIGHT(AV86,1)="1",0.5,IF(RIGHT(AV86,1)="2",0.5,IF(AV86="",0,1)))</f>
        <v>0</v>
      </c>
      <c r="AX86" s="100"/>
      <c r="AY86" s="135" t="str">
        <f>LEFT(N22,3)</f>
        <v/>
      </c>
      <c r="AZ86" s="92">
        <f t="shared" si="13"/>
        <v>0</v>
      </c>
      <c r="BA86" s="100"/>
      <c r="BB86" s="135" t="str">
        <f>LEFT(Q22,3)</f>
        <v/>
      </c>
      <c r="BC86" s="92">
        <f t="shared" si="14"/>
        <v>0</v>
      </c>
      <c r="BD86" s="87"/>
      <c r="BE86" s="87"/>
    </row>
    <row r="87" spans="1:57" hidden="1" x14ac:dyDescent="0.2">
      <c r="A87" s="90"/>
      <c r="B87" s="90">
        <v>22</v>
      </c>
      <c r="C87" s="135" t="str">
        <f>LEFT(C24,3)</f>
        <v/>
      </c>
      <c r="D87" s="116">
        <f t="shared" si="3"/>
        <v>0</v>
      </c>
      <c r="F87" s="135" t="str">
        <f>LEFT(F24,3)</f>
        <v/>
      </c>
      <c r="G87" s="116">
        <f t="shared" si="4"/>
        <v>0</v>
      </c>
      <c r="I87" s="135" t="str">
        <f>LEFT(I24,3)</f>
        <v/>
      </c>
      <c r="J87" s="116">
        <f>IF(RIGHT(I87,1)="1",0.5,IF(RIGHT(I87,1)="2",0.5,IF(I87="",0,1)))</f>
        <v>0</v>
      </c>
      <c r="L87" s="135" t="str">
        <f>LEFT(L24,3)</f>
        <v/>
      </c>
      <c r="M87" s="116">
        <f t="shared" si="6"/>
        <v>0</v>
      </c>
      <c r="N87" s="37"/>
      <c r="O87" s="135" t="str">
        <f>LEFT(O24,3)</f>
        <v/>
      </c>
      <c r="P87" s="116">
        <f t="shared" si="7"/>
        <v>0</v>
      </c>
      <c r="Q87" s="87"/>
      <c r="R87" s="87"/>
      <c r="X87" s="135" t="str">
        <f>LEFT(D24,3)</f>
        <v/>
      </c>
      <c r="Y87" s="94">
        <f t="shared" si="5"/>
        <v>0</v>
      </c>
      <c r="Z87" s="100"/>
      <c r="AA87" s="135" t="str">
        <f>LEFT(G24,3)</f>
        <v/>
      </c>
      <c r="AB87" s="94">
        <f t="shared" si="8"/>
        <v>0</v>
      </c>
      <c r="AC87" s="100"/>
      <c r="AD87" s="135" t="str">
        <f>LEFT(J24,3)</f>
        <v/>
      </c>
      <c r="AE87" s="94">
        <f>IF(RIGHT(AD87,1)="1",0.5,IF(RIGHT(AD87,1)="2",0.5,IF(AD87="",0,1)))</f>
        <v>0</v>
      </c>
      <c r="AF87" s="100"/>
      <c r="AG87" s="135" t="str">
        <f>LEFT(M24,3)</f>
        <v/>
      </c>
      <c r="AH87" s="94">
        <f t="shared" si="9"/>
        <v>0</v>
      </c>
      <c r="AI87" s="100"/>
      <c r="AJ87" s="135" t="str">
        <f>LEFT(P24,3)</f>
        <v/>
      </c>
      <c r="AK87" s="94">
        <f t="shared" si="10"/>
        <v>0</v>
      </c>
      <c r="AL87" s="87"/>
      <c r="AM87" s="87"/>
      <c r="AP87" s="135" t="str">
        <f>LEFT(E24,3)</f>
        <v/>
      </c>
      <c r="AQ87" s="95">
        <f t="shared" si="11"/>
        <v>0</v>
      </c>
      <c r="AR87" s="100"/>
      <c r="AS87" s="138" t="str">
        <f>LEFT(H24,3)</f>
        <v/>
      </c>
      <c r="AT87" s="94">
        <f t="shared" si="12"/>
        <v>0</v>
      </c>
      <c r="AU87" s="100"/>
      <c r="AV87" s="135" t="str">
        <f>LEFT(K24,3)</f>
        <v/>
      </c>
      <c r="AW87" s="94">
        <f>IF(RIGHT(AV87,1)="1",0.5,IF(RIGHT(AV87,1)="2",0.5,IF(AV87="",0,1)))</f>
        <v>0</v>
      </c>
      <c r="AX87" s="100"/>
      <c r="AY87" s="135" t="str">
        <f>LEFT(N24,3)</f>
        <v/>
      </c>
      <c r="AZ87" s="94">
        <f t="shared" si="13"/>
        <v>0</v>
      </c>
      <c r="BA87" s="100"/>
      <c r="BB87" s="135" t="str">
        <f>LEFT(Q24,3)</f>
        <v/>
      </c>
      <c r="BC87" s="94">
        <f t="shared" si="14"/>
        <v>0</v>
      </c>
      <c r="BD87" s="87"/>
      <c r="BE87" s="87"/>
    </row>
    <row r="88" spans="1:57" hidden="1" x14ac:dyDescent="0.2">
      <c r="A88" s="90"/>
      <c r="B88" s="90">
        <v>25</v>
      </c>
      <c r="C88" s="135" t="str">
        <f>LEFT(C27,3)</f>
        <v/>
      </c>
      <c r="D88" s="116">
        <f t="shared" si="3"/>
        <v>0</v>
      </c>
      <c r="F88" s="135" t="str">
        <f>LEFT(F27,3)</f>
        <v/>
      </c>
      <c r="G88" s="116">
        <f t="shared" si="4"/>
        <v>0</v>
      </c>
      <c r="I88" s="87"/>
      <c r="L88" s="135" t="str">
        <f>LEFT(L27,3)</f>
        <v/>
      </c>
      <c r="M88" s="116">
        <f t="shared" si="6"/>
        <v>0</v>
      </c>
      <c r="N88" s="37"/>
      <c r="O88" s="135" t="str">
        <f>LEFT(O27,3)</f>
        <v/>
      </c>
      <c r="P88" s="116">
        <f t="shared" si="7"/>
        <v>0</v>
      </c>
      <c r="Q88" s="87"/>
      <c r="R88" s="87"/>
      <c r="X88" s="135" t="str">
        <f>LEFT(D27,3)</f>
        <v/>
      </c>
      <c r="Y88" s="92">
        <f t="shared" si="5"/>
        <v>0</v>
      </c>
      <c r="Z88" s="100"/>
      <c r="AA88" s="135" t="str">
        <f>LEFT(G27,3)</f>
        <v/>
      </c>
      <c r="AB88" s="92">
        <f t="shared" si="8"/>
        <v>0</v>
      </c>
      <c r="AC88" s="93"/>
      <c r="AD88" s="87"/>
      <c r="AF88" s="93"/>
      <c r="AG88" s="135" t="str">
        <f>LEFT(M27,3)</f>
        <v/>
      </c>
      <c r="AH88" s="92">
        <f t="shared" si="9"/>
        <v>0</v>
      </c>
      <c r="AI88" s="100"/>
      <c r="AJ88" s="135" t="str">
        <f>LEFT(P27,3)</f>
        <v/>
      </c>
      <c r="AK88" s="92">
        <f t="shared" si="10"/>
        <v>0</v>
      </c>
      <c r="AL88" s="87"/>
      <c r="AM88" s="87"/>
      <c r="AP88" s="135" t="str">
        <f>LEFT(E27,3)</f>
        <v/>
      </c>
      <c r="AQ88" s="93">
        <f t="shared" si="11"/>
        <v>0</v>
      </c>
      <c r="AR88" s="100"/>
      <c r="AS88" s="138" t="str">
        <f>LEFT(H27,3)</f>
        <v/>
      </c>
      <c r="AT88" s="92">
        <f t="shared" si="12"/>
        <v>0</v>
      </c>
      <c r="AU88" s="93"/>
      <c r="AV88" s="87"/>
      <c r="AX88" s="93"/>
      <c r="AY88" s="135" t="str">
        <f>LEFT(N27,3)</f>
        <v/>
      </c>
      <c r="AZ88" s="92">
        <f t="shared" si="13"/>
        <v>0</v>
      </c>
      <c r="BA88" s="100"/>
      <c r="BB88" s="135" t="str">
        <f>LEFT(Q27,3)</f>
        <v/>
      </c>
      <c r="BC88" s="92">
        <f t="shared" si="14"/>
        <v>0</v>
      </c>
      <c r="BD88" s="87"/>
      <c r="BE88" s="87"/>
    </row>
    <row r="89" spans="1:57" hidden="1" x14ac:dyDescent="0.2">
      <c r="A89" s="90"/>
      <c r="B89" s="90">
        <v>27</v>
      </c>
      <c r="C89" s="135" t="str">
        <f>LEFT(C29,3)</f>
        <v/>
      </c>
      <c r="D89" s="116">
        <f t="shared" si="3"/>
        <v>0</v>
      </c>
      <c r="F89" s="135" t="str">
        <f>LEFT(F29,3)</f>
        <v/>
      </c>
      <c r="G89" s="116">
        <f t="shared" si="4"/>
        <v>0</v>
      </c>
      <c r="I89" s="87"/>
      <c r="L89" s="135" t="str">
        <f>LEFT(L29,3)</f>
        <v/>
      </c>
      <c r="M89" s="116">
        <f t="shared" si="6"/>
        <v>0</v>
      </c>
      <c r="N89" s="37"/>
      <c r="O89" s="135" t="str">
        <f>LEFT(O29,3)</f>
        <v/>
      </c>
      <c r="P89" s="116">
        <f t="shared" si="7"/>
        <v>0</v>
      </c>
      <c r="Q89" s="87"/>
      <c r="R89" s="87"/>
      <c r="X89" s="135" t="str">
        <f>LEFT(D29,3)</f>
        <v/>
      </c>
      <c r="Y89" s="92">
        <f t="shared" si="5"/>
        <v>0</v>
      </c>
      <c r="Z89" s="100"/>
      <c r="AA89" s="135" t="str">
        <f>LEFT(G29,3)</f>
        <v/>
      </c>
      <c r="AB89" s="92">
        <f t="shared" si="8"/>
        <v>0</v>
      </c>
      <c r="AC89" s="93"/>
      <c r="AD89" s="87"/>
      <c r="AF89" s="93"/>
      <c r="AG89" s="135" t="str">
        <f>LEFT(M29,3)</f>
        <v/>
      </c>
      <c r="AH89" s="92">
        <f t="shared" si="9"/>
        <v>0</v>
      </c>
      <c r="AI89" s="100"/>
      <c r="AJ89" s="135" t="str">
        <f>LEFT(P29,3)</f>
        <v/>
      </c>
      <c r="AK89" s="92">
        <f t="shared" si="10"/>
        <v>0</v>
      </c>
      <c r="AL89" s="87"/>
      <c r="AM89" s="87"/>
      <c r="AP89" s="135" t="str">
        <f>LEFT(E29,3)</f>
        <v/>
      </c>
      <c r="AQ89" s="93">
        <f t="shared" si="11"/>
        <v>0</v>
      </c>
      <c r="AR89" s="100"/>
      <c r="AS89" s="138" t="str">
        <f>LEFT(H29,3)</f>
        <v/>
      </c>
      <c r="AT89" s="92">
        <f t="shared" si="12"/>
        <v>0</v>
      </c>
      <c r="AU89" s="93"/>
      <c r="AV89" s="87"/>
      <c r="AX89" s="93"/>
      <c r="AY89" s="135" t="str">
        <f>LEFT(N29,3)</f>
        <v/>
      </c>
      <c r="AZ89" s="92">
        <f t="shared" si="13"/>
        <v>0</v>
      </c>
      <c r="BA89" s="100"/>
      <c r="BB89" s="135" t="str">
        <f>LEFT(Q29,3)</f>
        <v/>
      </c>
      <c r="BC89" s="92">
        <f t="shared" si="14"/>
        <v>0</v>
      </c>
      <c r="BD89" s="87"/>
      <c r="BE89" s="87"/>
    </row>
    <row r="90" spans="1:57" hidden="1" x14ac:dyDescent="0.2">
      <c r="A90" s="90"/>
      <c r="B90" s="90">
        <v>30</v>
      </c>
      <c r="C90" s="135" t="str">
        <f>LEFT(C32,3)</f>
        <v/>
      </c>
      <c r="D90" s="116">
        <f t="shared" si="3"/>
        <v>0</v>
      </c>
      <c r="F90" s="135" t="str">
        <f>LEFT(F32,3)</f>
        <v/>
      </c>
      <c r="G90" s="116">
        <f t="shared" si="4"/>
        <v>0</v>
      </c>
      <c r="I90" s="87"/>
      <c r="L90" s="135" t="str">
        <f>LEFT(L32,3)</f>
        <v/>
      </c>
      <c r="M90" s="116">
        <f t="shared" si="6"/>
        <v>0</v>
      </c>
      <c r="N90" s="37"/>
      <c r="O90" s="135" t="str">
        <f>LEFT(O32,3)</f>
        <v/>
      </c>
      <c r="P90" s="116">
        <f t="shared" si="7"/>
        <v>0</v>
      </c>
      <c r="Q90" s="87"/>
      <c r="R90" s="87"/>
      <c r="X90" s="135" t="str">
        <f>LEFT(D32,3)</f>
        <v/>
      </c>
      <c r="Y90" s="94">
        <f t="shared" si="5"/>
        <v>0</v>
      </c>
      <c r="Z90" s="100"/>
      <c r="AA90" s="135" t="str">
        <f>LEFT(G32,3)</f>
        <v/>
      </c>
      <c r="AB90" s="94">
        <f t="shared" si="8"/>
        <v>0</v>
      </c>
      <c r="AC90" s="93"/>
      <c r="AD90" s="87"/>
      <c r="AF90" s="93"/>
      <c r="AG90" s="135" t="str">
        <f>LEFT(M32,3)</f>
        <v/>
      </c>
      <c r="AH90" s="94">
        <f t="shared" si="9"/>
        <v>0</v>
      </c>
      <c r="AI90" s="100"/>
      <c r="AJ90" s="135" t="str">
        <f>LEFT(P32,3)</f>
        <v/>
      </c>
      <c r="AK90" s="94">
        <f t="shared" si="10"/>
        <v>0</v>
      </c>
      <c r="AL90" s="87"/>
      <c r="AM90" s="87"/>
      <c r="AP90" s="135" t="str">
        <f>LEFT(E32,3)</f>
        <v/>
      </c>
      <c r="AQ90" s="95">
        <f t="shared" si="11"/>
        <v>0</v>
      </c>
      <c r="AR90" s="100"/>
      <c r="AS90" s="138" t="str">
        <f>LEFT(H32,3)</f>
        <v/>
      </c>
      <c r="AT90" s="94">
        <f t="shared" si="12"/>
        <v>0</v>
      </c>
      <c r="AU90" s="93"/>
      <c r="AV90" s="87"/>
      <c r="AX90" s="93"/>
      <c r="AY90" s="135" t="str">
        <f>LEFT(N32,3)</f>
        <v/>
      </c>
      <c r="AZ90" s="94">
        <f t="shared" si="13"/>
        <v>0</v>
      </c>
      <c r="BA90" s="100"/>
      <c r="BB90" s="135" t="str">
        <f>LEFT(Q32,3)</f>
        <v/>
      </c>
      <c r="BC90" s="94">
        <f t="shared" si="14"/>
        <v>0</v>
      </c>
      <c r="BD90" s="87"/>
      <c r="BE90" s="87"/>
    </row>
    <row r="91" spans="1:57" hidden="1" x14ac:dyDescent="0.2">
      <c r="A91" s="37"/>
      <c r="B91" s="37"/>
      <c r="C91" s="70"/>
      <c r="D91" s="70"/>
      <c r="E91" s="70"/>
      <c r="F91" s="70"/>
      <c r="G91" s="37"/>
      <c r="H91" s="37"/>
      <c r="I91" s="70"/>
      <c r="J91" s="70"/>
      <c r="K91" s="70"/>
      <c r="L91" s="70"/>
      <c r="M91" s="37"/>
      <c r="N91" s="37"/>
      <c r="O91" s="87"/>
      <c r="P91" s="87"/>
      <c r="Q91" s="87"/>
      <c r="R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</row>
    <row r="92" spans="1:57" hidden="1" x14ac:dyDescent="0.2">
      <c r="A92" s="37"/>
      <c r="B92" s="96" t="s">
        <v>11</v>
      </c>
      <c r="C92" s="97">
        <f t="shared" ref="C92:C98" si="15">IF(LEFT(C84,1)="a",D84,IF(MID(C84,2,1)="a",D84,0))</f>
        <v>0</v>
      </c>
      <c r="D92" s="98"/>
      <c r="F92" s="97">
        <f t="shared" ref="F92:F98" si="16">IF(LEFT(F84,1)="a",G84,IF(MID(F84,2,1)="a",G84,0))</f>
        <v>0</v>
      </c>
      <c r="H92" s="98"/>
      <c r="I92" s="97">
        <f t="shared" ref="I92:I98" si="17">IF(LEFT(I84,1)="a",J84,IF(MID(I84,2,1)="a",J84,0))</f>
        <v>0</v>
      </c>
      <c r="J92" s="98"/>
      <c r="L92" s="97">
        <f t="shared" ref="L92:L98" si="18">IF(LEFT(L84,1)="a",M84,IF(MID(L84,2,1)="a",M84,0))</f>
        <v>0</v>
      </c>
      <c r="M92" s="99"/>
      <c r="N92" s="38"/>
      <c r="O92" s="97">
        <f t="shared" ref="O92:O98" si="19">IF(LEFT(O84,1)="a",P84,IF(MID(O84,2,1)="a",P84,0))</f>
        <v>0</v>
      </c>
      <c r="P92" s="87"/>
      <c r="Q92" s="87"/>
      <c r="R92" s="87"/>
      <c r="W92" s="87"/>
      <c r="X92" s="97">
        <f t="shared" ref="X92:X98" si="20">IF(LEFT(X84,1)="a",Y84,IF(MID(X84,2,1)="a",Y84,0))</f>
        <v>0</v>
      </c>
      <c r="Y92" s="98"/>
      <c r="Z92" s="98"/>
      <c r="AA92" s="97">
        <f t="shared" ref="AA92:AA98" si="21">IF(LEFT(AA84,1)="a",AB84,IF(MID(AA84,2,1)="a",AB84,0))</f>
        <v>0</v>
      </c>
      <c r="AB92" s="98"/>
      <c r="AC92" s="98"/>
      <c r="AD92" s="97">
        <f>IF(LEFT(AD84,1)="a",AE84,IF(MID(AD84,2,1)="a",AE84,0))</f>
        <v>0</v>
      </c>
      <c r="AE92" s="98"/>
      <c r="AF92" s="98"/>
      <c r="AG92" s="97">
        <f>IF(LEFT(AG84,1)="a",AH84,IF(MID(AG84,2,1)="a",AH84,0))</f>
        <v>0</v>
      </c>
      <c r="AH92" s="98"/>
      <c r="AI92" s="98"/>
      <c r="AJ92" s="97">
        <f>IF(LEFT(AJ84,1)="a",AK84,IF(MID(AJ84,2,1)="a",AK84,0))</f>
        <v>0</v>
      </c>
      <c r="AK92" s="70"/>
      <c r="AL92" s="99"/>
      <c r="AM92" s="87"/>
      <c r="AO92" s="87"/>
      <c r="AP92" s="97">
        <f t="shared" ref="AP92:AP98" si="22">IF(LEFT(AP84,1)="a",AQ84,IF(MID(AP84,2,1)="a",AQ84,0))</f>
        <v>0</v>
      </c>
      <c r="AQ92" s="98"/>
      <c r="AR92" s="98"/>
      <c r="AS92" s="97">
        <f t="shared" ref="AS92:AS98" si="23">IF(LEFT(AS84,1)="a",AT84,IF(MID(AS84,2,1)="a",AT84,0))</f>
        <v>0</v>
      </c>
      <c r="AT92" s="98"/>
      <c r="AU92" s="98"/>
      <c r="AV92" s="97">
        <f>IF(LEFT(AV84,1)="a",AW84,IF(MID(AV84,2,1)="a",AW84,0))</f>
        <v>0</v>
      </c>
      <c r="AW92" s="98"/>
      <c r="AX92" s="98"/>
      <c r="AY92" s="97">
        <f>IF(LEFT(AY84,1)="a",AZ84,IF(MID(AY84,2,1)="a",AZ84,0))</f>
        <v>0</v>
      </c>
      <c r="AZ92" s="98"/>
      <c r="BA92" s="98"/>
      <c r="BB92" s="97">
        <f>IF(LEFT(BB84,1)="a",BC84,IF(MID(BB84,2,1)="a",BC84,0))</f>
        <v>0</v>
      </c>
      <c r="BC92" s="70"/>
      <c r="BD92" s="99"/>
      <c r="BE92" s="87"/>
    </row>
    <row r="93" spans="1:57" hidden="1" x14ac:dyDescent="0.2">
      <c r="A93" s="37"/>
      <c r="B93" s="96"/>
      <c r="C93" s="100">
        <f t="shared" si="15"/>
        <v>0</v>
      </c>
      <c r="D93" s="98"/>
      <c r="F93" s="100">
        <f t="shared" si="16"/>
        <v>0</v>
      </c>
      <c r="H93" s="98"/>
      <c r="I93" s="100">
        <f t="shared" si="17"/>
        <v>0</v>
      </c>
      <c r="J93" s="98"/>
      <c r="L93" s="100">
        <f t="shared" si="18"/>
        <v>0</v>
      </c>
      <c r="M93" s="99"/>
      <c r="N93" s="38"/>
      <c r="O93" s="100">
        <f t="shared" si="19"/>
        <v>0</v>
      </c>
      <c r="P93" s="87"/>
      <c r="Q93" s="87"/>
      <c r="R93" s="87"/>
      <c r="W93" s="87"/>
      <c r="X93" s="100">
        <f t="shared" si="20"/>
        <v>0</v>
      </c>
      <c r="Y93" s="98"/>
      <c r="Z93" s="98"/>
      <c r="AA93" s="100">
        <f t="shared" si="21"/>
        <v>0</v>
      </c>
      <c r="AB93" s="98"/>
      <c r="AC93" s="98"/>
      <c r="AD93" s="100">
        <f t="shared" ref="AD93:AD98" si="24">IF(LEFT(AD85,1)="a",AE85,IF(MID(AD85,2,1)="a",AE85,0))</f>
        <v>0</v>
      </c>
      <c r="AE93" s="98"/>
      <c r="AF93" s="98"/>
      <c r="AG93" s="100">
        <f t="shared" ref="AG93:AG98" si="25">IF(LEFT(AG85,1)="a",AH85,IF(MID(AG85,2,1)="a",AH85,0))</f>
        <v>0</v>
      </c>
      <c r="AH93" s="98"/>
      <c r="AI93" s="98"/>
      <c r="AJ93" s="100">
        <f t="shared" ref="AJ93:AJ98" si="26">IF(LEFT(AJ85,1)="a",AK85,IF(MID(AJ85,2,1)="a",AK85,0))</f>
        <v>0</v>
      </c>
      <c r="AK93" s="70"/>
      <c r="AL93" s="99"/>
      <c r="AM93" s="87"/>
      <c r="AO93" s="87"/>
      <c r="AP93" s="100">
        <f t="shared" si="22"/>
        <v>0</v>
      </c>
      <c r="AQ93" s="98"/>
      <c r="AR93" s="98"/>
      <c r="AS93" s="100">
        <f t="shared" si="23"/>
        <v>0</v>
      </c>
      <c r="AT93" s="98"/>
      <c r="AU93" s="98"/>
      <c r="AV93" s="100">
        <f t="shared" ref="AV93:AV98" si="27">IF(LEFT(AV85,1)="a",AW85,IF(MID(AV85,2,1)="a",AW85,0))</f>
        <v>0</v>
      </c>
      <c r="AW93" s="98"/>
      <c r="AX93" s="98"/>
      <c r="AY93" s="100">
        <f t="shared" ref="AY93:AY98" si="28">IF(LEFT(AY85,1)="a",AZ85,IF(MID(AY85,2,1)="a",AZ85,0))</f>
        <v>0</v>
      </c>
      <c r="AZ93" s="98"/>
      <c r="BA93" s="98"/>
      <c r="BB93" s="100">
        <f t="shared" ref="BB93:BB98" si="29">IF(LEFT(BB85,1)="a",BC85,IF(MID(BB85,2,1)="a",BC85,0))</f>
        <v>0</v>
      </c>
      <c r="BC93" s="70"/>
      <c r="BD93" s="99"/>
      <c r="BE93" s="87"/>
    </row>
    <row r="94" spans="1:57" hidden="1" x14ac:dyDescent="0.2">
      <c r="A94" s="37"/>
      <c r="B94" s="96"/>
      <c r="C94" s="100">
        <f t="shared" si="15"/>
        <v>0</v>
      </c>
      <c r="D94" s="98"/>
      <c r="F94" s="100">
        <f t="shared" si="16"/>
        <v>0</v>
      </c>
      <c r="H94" s="98"/>
      <c r="I94" s="100">
        <f t="shared" si="17"/>
        <v>0</v>
      </c>
      <c r="J94" s="98"/>
      <c r="L94" s="100">
        <f t="shared" si="18"/>
        <v>0</v>
      </c>
      <c r="M94" s="99"/>
      <c r="N94" s="38"/>
      <c r="O94" s="100">
        <f t="shared" si="19"/>
        <v>0</v>
      </c>
      <c r="P94" s="87"/>
      <c r="Q94" s="87"/>
      <c r="R94" s="87"/>
      <c r="W94" s="87"/>
      <c r="X94" s="100">
        <f t="shared" si="20"/>
        <v>0</v>
      </c>
      <c r="Y94" s="98"/>
      <c r="Z94" s="98"/>
      <c r="AA94" s="100">
        <f t="shared" si="21"/>
        <v>0</v>
      </c>
      <c r="AB94" s="98"/>
      <c r="AC94" s="98"/>
      <c r="AD94" s="100">
        <f t="shared" si="24"/>
        <v>0</v>
      </c>
      <c r="AE94" s="98"/>
      <c r="AF94" s="98"/>
      <c r="AG94" s="100">
        <f t="shared" si="25"/>
        <v>0</v>
      </c>
      <c r="AH94" s="98"/>
      <c r="AI94" s="98"/>
      <c r="AJ94" s="100">
        <f t="shared" si="26"/>
        <v>0</v>
      </c>
      <c r="AK94" s="70"/>
      <c r="AL94" s="99"/>
      <c r="AM94" s="87"/>
      <c r="AO94" s="87"/>
      <c r="AP94" s="100">
        <f t="shared" si="22"/>
        <v>0</v>
      </c>
      <c r="AQ94" s="98"/>
      <c r="AR94" s="98"/>
      <c r="AS94" s="100">
        <f t="shared" si="23"/>
        <v>0</v>
      </c>
      <c r="AT94" s="98"/>
      <c r="AU94" s="98"/>
      <c r="AV94" s="100">
        <f t="shared" si="27"/>
        <v>0</v>
      </c>
      <c r="AW94" s="98"/>
      <c r="AX94" s="98"/>
      <c r="AY94" s="100">
        <f t="shared" si="28"/>
        <v>0</v>
      </c>
      <c r="AZ94" s="98"/>
      <c r="BA94" s="98"/>
      <c r="BB94" s="100">
        <f t="shared" si="29"/>
        <v>0</v>
      </c>
      <c r="BC94" s="70"/>
      <c r="BD94" s="99"/>
      <c r="BE94" s="87"/>
    </row>
    <row r="95" spans="1:57" hidden="1" x14ac:dyDescent="0.2">
      <c r="A95" s="37"/>
      <c r="B95" s="96"/>
      <c r="C95" s="101">
        <f t="shared" si="15"/>
        <v>0</v>
      </c>
      <c r="D95" s="98"/>
      <c r="F95" s="101">
        <f t="shared" si="16"/>
        <v>0</v>
      </c>
      <c r="H95" s="98"/>
      <c r="I95" s="101">
        <f t="shared" si="17"/>
        <v>0</v>
      </c>
      <c r="J95" s="98"/>
      <c r="L95" s="101">
        <f t="shared" si="18"/>
        <v>0</v>
      </c>
      <c r="M95" s="99"/>
      <c r="N95" s="38"/>
      <c r="O95" s="101">
        <f t="shared" si="19"/>
        <v>0</v>
      </c>
      <c r="P95" s="87"/>
      <c r="Q95" s="87"/>
      <c r="R95" s="87"/>
      <c r="W95" s="87"/>
      <c r="X95" s="101">
        <f t="shared" si="20"/>
        <v>0</v>
      </c>
      <c r="Y95" s="98"/>
      <c r="Z95" s="98"/>
      <c r="AA95" s="101">
        <f t="shared" si="21"/>
        <v>0</v>
      </c>
      <c r="AB95" s="98"/>
      <c r="AC95" s="98"/>
      <c r="AD95" s="101">
        <f t="shared" si="24"/>
        <v>0</v>
      </c>
      <c r="AE95" s="98"/>
      <c r="AF95" s="98"/>
      <c r="AG95" s="101">
        <f t="shared" si="25"/>
        <v>0</v>
      </c>
      <c r="AH95" s="98"/>
      <c r="AI95" s="98"/>
      <c r="AJ95" s="101">
        <f t="shared" si="26"/>
        <v>0</v>
      </c>
      <c r="AK95" s="70"/>
      <c r="AL95" s="99"/>
      <c r="AM95" s="87"/>
      <c r="AO95" s="87"/>
      <c r="AP95" s="101">
        <f t="shared" si="22"/>
        <v>0</v>
      </c>
      <c r="AQ95" s="98"/>
      <c r="AR95" s="98"/>
      <c r="AS95" s="101">
        <f t="shared" si="23"/>
        <v>0</v>
      </c>
      <c r="AT95" s="98"/>
      <c r="AU95" s="98"/>
      <c r="AV95" s="101">
        <f t="shared" si="27"/>
        <v>0</v>
      </c>
      <c r="AW95" s="98"/>
      <c r="AX95" s="98"/>
      <c r="AY95" s="101">
        <f t="shared" si="28"/>
        <v>0</v>
      </c>
      <c r="AZ95" s="98"/>
      <c r="BA95" s="98"/>
      <c r="BB95" s="101">
        <f t="shared" si="29"/>
        <v>0</v>
      </c>
      <c r="BC95" s="70"/>
      <c r="BD95" s="99"/>
      <c r="BE95" s="87"/>
    </row>
    <row r="96" spans="1:57" hidden="1" x14ac:dyDescent="0.2">
      <c r="A96" s="37"/>
      <c r="B96" s="96"/>
      <c r="C96" s="97">
        <f t="shared" si="15"/>
        <v>0</v>
      </c>
      <c r="D96" s="98"/>
      <c r="F96" s="97">
        <f t="shared" si="16"/>
        <v>0</v>
      </c>
      <c r="H96" s="98"/>
      <c r="I96" s="97">
        <f t="shared" si="17"/>
        <v>0</v>
      </c>
      <c r="J96" s="98"/>
      <c r="L96" s="97">
        <f t="shared" si="18"/>
        <v>0</v>
      </c>
      <c r="M96" s="99"/>
      <c r="N96" s="38"/>
      <c r="O96" s="97">
        <f t="shared" si="19"/>
        <v>0</v>
      </c>
      <c r="P96" s="87"/>
      <c r="Q96" s="87"/>
      <c r="R96" s="87"/>
      <c r="W96" s="87"/>
      <c r="X96" s="97">
        <f t="shared" si="20"/>
        <v>0</v>
      </c>
      <c r="Y96" s="98"/>
      <c r="Z96" s="98"/>
      <c r="AA96" s="97">
        <f t="shared" si="21"/>
        <v>0</v>
      </c>
      <c r="AB96" s="98"/>
      <c r="AC96" s="98"/>
      <c r="AD96" s="97">
        <f t="shared" si="24"/>
        <v>0</v>
      </c>
      <c r="AE96" s="98"/>
      <c r="AF96" s="98"/>
      <c r="AG96" s="97">
        <f t="shared" si="25"/>
        <v>0</v>
      </c>
      <c r="AH96" s="98"/>
      <c r="AI96" s="98"/>
      <c r="AJ96" s="97">
        <f t="shared" si="26"/>
        <v>0</v>
      </c>
      <c r="AK96" s="70"/>
      <c r="AL96" s="99"/>
      <c r="AM96" s="87"/>
      <c r="AO96" s="87"/>
      <c r="AP96" s="97">
        <f t="shared" si="22"/>
        <v>0</v>
      </c>
      <c r="AQ96" s="98"/>
      <c r="AR96" s="98"/>
      <c r="AS96" s="97">
        <f t="shared" si="23"/>
        <v>0</v>
      </c>
      <c r="AT96" s="98"/>
      <c r="AU96" s="98"/>
      <c r="AV96" s="97">
        <f t="shared" si="27"/>
        <v>0</v>
      </c>
      <c r="AW96" s="98"/>
      <c r="AX96" s="98"/>
      <c r="AY96" s="97">
        <f t="shared" si="28"/>
        <v>0</v>
      </c>
      <c r="AZ96" s="98"/>
      <c r="BA96" s="98"/>
      <c r="BB96" s="97">
        <f t="shared" si="29"/>
        <v>0</v>
      </c>
      <c r="BC96" s="70"/>
      <c r="BD96" s="99"/>
      <c r="BE96" s="87"/>
    </row>
    <row r="97" spans="1:57" hidden="1" x14ac:dyDescent="0.2">
      <c r="A97" s="37"/>
      <c r="B97" s="96"/>
      <c r="C97" s="100">
        <f t="shared" si="15"/>
        <v>0</v>
      </c>
      <c r="D97" s="98"/>
      <c r="F97" s="100">
        <f t="shared" si="16"/>
        <v>0</v>
      </c>
      <c r="H97" s="98"/>
      <c r="I97" s="100">
        <f t="shared" si="17"/>
        <v>0</v>
      </c>
      <c r="J97" s="98"/>
      <c r="L97" s="100">
        <f t="shared" si="18"/>
        <v>0</v>
      </c>
      <c r="M97" s="99"/>
      <c r="N97" s="38"/>
      <c r="O97" s="100">
        <f t="shared" si="19"/>
        <v>0</v>
      </c>
      <c r="P97" s="87"/>
      <c r="Q97" s="87"/>
      <c r="R97" s="87"/>
      <c r="W97" s="87"/>
      <c r="X97" s="100">
        <f t="shared" si="20"/>
        <v>0</v>
      </c>
      <c r="Y97" s="98"/>
      <c r="Z97" s="98"/>
      <c r="AA97" s="100">
        <f t="shared" si="21"/>
        <v>0</v>
      </c>
      <c r="AB97" s="98"/>
      <c r="AC97" s="98"/>
      <c r="AD97" s="100">
        <f t="shared" si="24"/>
        <v>0</v>
      </c>
      <c r="AE97" s="98"/>
      <c r="AF97" s="98"/>
      <c r="AG97" s="100">
        <f t="shared" si="25"/>
        <v>0</v>
      </c>
      <c r="AH97" s="98"/>
      <c r="AI97" s="98"/>
      <c r="AJ97" s="100">
        <f t="shared" si="26"/>
        <v>0</v>
      </c>
      <c r="AK97" s="70"/>
      <c r="AL97" s="99"/>
      <c r="AM97" s="87"/>
      <c r="AO97" s="87"/>
      <c r="AP97" s="100">
        <f t="shared" si="22"/>
        <v>0</v>
      </c>
      <c r="AQ97" s="98"/>
      <c r="AR97" s="98"/>
      <c r="AS97" s="100">
        <f t="shared" si="23"/>
        <v>0</v>
      </c>
      <c r="AT97" s="98"/>
      <c r="AU97" s="98"/>
      <c r="AV97" s="100">
        <f t="shared" si="27"/>
        <v>0</v>
      </c>
      <c r="AW97" s="98"/>
      <c r="AX97" s="98"/>
      <c r="AY97" s="100">
        <f t="shared" si="28"/>
        <v>0</v>
      </c>
      <c r="AZ97" s="98"/>
      <c r="BA97" s="98"/>
      <c r="BB97" s="100">
        <f t="shared" si="29"/>
        <v>0</v>
      </c>
      <c r="BC97" s="70"/>
      <c r="BD97" s="99"/>
      <c r="BE97" s="87"/>
    </row>
    <row r="98" spans="1:57" hidden="1" x14ac:dyDescent="0.2">
      <c r="A98" s="37"/>
      <c r="B98" s="96"/>
      <c r="C98" s="101">
        <f t="shared" si="15"/>
        <v>0</v>
      </c>
      <c r="D98" s="98"/>
      <c r="F98" s="101">
        <f t="shared" si="16"/>
        <v>0</v>
      </c>
      <c r="H98" s="98"/>
      <c r="I98" s="101">
        <f t="shared" si="17"/>
        <v>0</v>
      </c>
      <c r="J98" s="98"/>
      <c r="L98" s="101">
        <f t="shared" si="18"/>
        <v>0</v>
      </c>
      <c r="M98" s="102"/>
      <c r="N98" s="38"/>
      <c r="O98" s="101">
        <f t="shared" si="19"/>
        <v>0</v>
      </c>
      <c r="P98" s="87"/>
      <c r="Q98" s="87"/>
      <c r="R98" s="87"/>
      <c r="W98" s="87"/>
      <c r="X98" s="101">
        <f t="shared" si="20"/>
        <v>0</v>
      </c>
      <c r="Y98" s="98"/>
      <c r="Z98" s="98"/>
      <c r="AA98" s="101">
        <f t="shared" si="21"/>
        <v>0</v>
      </c>
      <c r="AB98" s="98"/>
      <c r="AC98" s="98"/>
      <c r="AD98" s="101">
        <f t="shared" si="24"/>
        <v>0</v>
      </c>
      <c r="AE98" s="98"/>
      <c r="AF98" s="98"/>
      <c r="AG98" s="101">
        <f t="shared" si="25"/>
        <v>0</v>
      </c>
      <c r="AH98" s="98"/>
      <c r="AI98" s="98"/>
      <c r="AJ98" s="101">
        <f t="shared" si="26"/>
        <v>0</v>
      </c>
      <c r="AK98" s="70"/>
      <c r="AL98" s="102"/>
      <c r="AM98" s="87"/>
      <c r="AO98" s="87"/>
      <c r="AP98" s="101">
        <f t="shared" si="22"/>
        <v>0</v>
      </c>
      <c r="AQ98" s="98"/>
      <c r="AR98" s="98"/>
      <c r="AS98" s="101">
        <f t="shared" si="23"/>
        <v>0</v>
      </c>
      <c r="AT98" s="98"/>
      <c r="AU98" s="98"/>
      <c r="AV98" s="101">
        <f t="shared" si="27"/>
        <v>0</v>
      </c>
      <c r="AW98" s="98"/>
      <c r="AX98" s="98"/>
      <c r="AY98" s="101">
        <f t="shared" si="28"/>
        <v>0</v>
      </c>
      <c r="AZ98" s="98"/>
      <c r="BA98" s="98"/>
      <c r="BB98" s="101">
        <f t="shared" si="29"/>
        <v>0</v>
      </c>
      <c r="BC98" s="70"/>
      <c r="BD98" s="102"/>
      <c r="BE98" s="87"/>
    </row>
    <row r="99" spans="1:57" hidden="1" x14ac:dyDescent="0.2">
      <c r="A99" s="37"/>
      <c r="B99" s="103"/>
      <c r="C99" s="104">
        <f>SUM(C92:C98)</f>
        <v>0</v>
      </c>
      <c r="D99" s="98"/>
      <c r="F99" s="104">
        <f>SUM(F92:F98)</f>
        <v>0</v>
      </c>
      <c r="H99" s="98"/>
      <c r="I99" s="104">
        <f>SUM(I92:I98)</f>
        <v>0</v>
      </c>
      <c r="J99" s="98"/>
      <c r="L99" s="104">
        <f>SUM(L92:L98)</f>
        <v>0</v>
      </c>
      <c r="M99" s="105"/>
      <c r="N99" s="37"/>
      <c r="O99" s="104">
        <f>SUM(O92:O98)</f>
        <v>0</v>
      </c>
      <c r="P99" s="87"/>
      <c r="Q99" s="87"/>
      <c r="R99" s="139">
        <f>SUM(C99:O99)</f>
        <v>0</v>
      </c>
      <c r="W99" s="87"/>
      <c r="X99" s="104">
        <f>SUM(X92:X98)</f>
        <v>0</v>
      </c>
      <c r="Y99" s="98"/>
      <c r="Z99" s="98"/>
      <c r="AA99" s="104">
        <f>SUM(AA92:AA98)</f>
        <v>0</v>
      </c>
      <c r="AB99" s="98"/>
      <c r="AC99" s="98"/>
      <c r="AD99" s="104">
        <f>SUM(AD92:AD98)</f>
        <v>0</v>
      </c>
      <c r="AE99" s="98"/>
      <c r="AF99" s="98"/>
      <c r="AG99" s="104">
        <f>SUM(AG92:AG98)</f>
        <v>0</v>
      </c>
      <c r="AH99" s="98"/>
      <c r="AI99" s="98"/>
      <c r="AJ99" s="104">
        <f>SUM(AJ92:AJ98)</f>
        <v>0</v>
      </c>
      <c r="AK99" s="70"/>
      <c r="AL99" s="105">
        <f>SUM(X99:AJ99)</f>
        <v>0</v>
      </c>
      <c r="AM99" s="87"/>
      <c r="AO99" s="87"/>
      <c r="AP99" s="104">
        <f>SUM(AP92:AP98)</f>
        <v>0</v>
      </c>
      <c r="AQ99" s="98"/>
      <c r="AR99" s="98"/>
      <c r="AS99" s="104">
        <f>SUM(AS92:AS98)</f>
        <v>0</v>
      </c>
      <c r="AT99" s="98"/>
      <c r="AU99" s="98"/>
      <c r="AV99" s="104">
        <f>SUM(AV92:AV98)</f>
        <v>0</v>
      </c>
      <c r="AW99" s="98"/>
      <c r="AX99" s="98"/>
      <c r="AY99" s="104">
        <f>SUM(AY92:AY98)</f>
        <v>0</v>
      </c>
      <c r="AZ99" s="98"/>
      <c r="BA99" s="98"/>
      <c r="BB99" s="104">
        <f>SUM(BB92:BB98)</f>
        <v>0</v>
      </c>
      <c r="BC99" s="70"/>
      <c r="BD99" s="105">
        <f>SUM(AP99:BB99)</f>
        <v>0</v>
      </c>
      <c r="BE99" s="87"/>
    </row>
    <row r="100" spans="1:57" hidden="1" x14ac:dyDescent="0.2">
      <c r="A100" s="37"/>
      <c r="B100" s="103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106"/>
      <c r="N100" s="37"/>
      <c r="O100" s="87"/>
      <c r="P100" s="87"/>
      <c r="Q100" s="87"/>
      <c r="R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</row>
    <row r="101" spans="1:57" hidden="1" x14ac:dyDescent="0.2">
      <c r="A101" s="37"/>
      <c r="B101" s="96" t="s">
        <v>12</v>
      </c>
      <c r="C101" s="97">
        <f>IF(LEFT(C84,1)="b",D84,IF(MID(C84,2,1)="b",D84,0))</f>
        <v>0</v>
      </c>
      <c r="D101" s="98"/>
      <c r="E101" s="93"/>
      <c r="F101" s="97">
        <f>IF(LEFT(F84,1)="b",G84,IF(MID(F84,2,1)="b",G84,0))</f>
        <v>0</v>
      </c>
      <c r="G101" s="93"/>
      <c r="H101" s="140"/>
      <c r="I101" s="97">
        <f>IF(LEFT(I84,1)="b",J84,IF(MID(I84,2,1)="b",J84,0))</f>
        <v>0</v>
      </c>
      <c r="J101" s="140"/>
      <c r="K101" s="93"/>
      <c r="L101" s="97">
        <f>IF(LEFT(L84,1)="b",M84,IF(MID(L84,2,1)="b",M84,0))</f>
        <v>0</v>
      </c>
      <c r="M101" s="141"/>
      <c r="N101" s="142"/>
      <c r="O101" s="97">
        <f>IF(LEFT(O84,1)="b",P84,IF(MID(O84,2,1)="b",P84,0))</f>
        <v>0</v>
      </c>
      <c r="P101" s="87"/>
      <c r="Q101" s="87"/>
      <c r="R101" s="87"/>
      <c r="W101" s="87"/>
      <c r="X101" s="97">
        <f>IF(LEFT(X84,1)="b",Y84,IF(MID(X84,2,1)="b",Y84,0))</f>
        <v>0</v>
      </c>
      <c r="Y101" s="98"/>
      <c r="Z101" s="98"/>
      <c r="AA101" s="97">
        <f>IF(LEFT(AA84,1)="b",AB84,IF(MID(AA84,2,1)="b",AB84,0))</f>
        <v>0</v>
      </c>
      <c r="AB101" s="98"/>
      <c r="AC101" s="98"/>
      <c r="AD101" s="97">
        <f>IF(LEFT(AD84,1)="b",AE84,IF(MID(AD84,2,1)="b",AE84,0))</f>
        <v>0</v>
      </c>
      <c r="AE101" s="98"/>
      <c r="AF101" s="98"/>
      <c r="AG101" s="97">
        <f>IF(LEFT(AG84,1)="b",AH84,IF(MID(AG84,2,1)="b",AH84,0))</f>
        <v>0</v>
      </c>
      <c r="AH101" s="98"/>
      <c r="AI101" s="98"/>
      <c r="AJ101" s="97">
        <f>IF(LEFT(AJ84,1)="b",AK84,IF(MID(AJ84,2,1)="b",AK84,0))</f>
        <v>0</v>
      </c>
      <c r="AK101" s="70"/>
      <c r="AL101" s="99"/>
      <c r="AM101" s="87"/>
      <c r="AO101" s="87"/>
      <c r="AP101" s="97">
        <f>IF(LEFT(AP84,1)="b",AQ84,IF(MID(AP84,2,1)="b",AQ84,0))</f>
        <v>0</v>
      </c>
      <c r="AQ101" s="98"/>
      <c r="AR101" s="98"/>
      <c r="AS101" s="97">
        <f>IF(LEFT(AS84,1)="b",AT84,IF(MID(AS84,2,1)="b",AT84,0))</f>
        <v>0</v>
      </c>
      <c r="AT101" s="98"/>
      <c r="AU101" s="98"/>
      <c r="AV101" s="97">
        <f>IF(LEFT(AV84,1)="b",AW84,IF(MID(AV84,2,1)="b",AW84,0))</f>
        <v>0</v>
      </c>
      <c r="AW101" s="98"/>
      <c r="AX101" s="98"/>
      <c r="AY101" s="97">
        <f>IF(LEFT(AY84,1)="b",AZ84,IF(MID(AY84,2,1)="b",AZ84,0))</f>
        <v>0</v>
      </c>
      <c r="AZ101" s="98"/>
      <c r="BA101" s="98"/>
      <c r="BB101" s="97">
        <f>IF(LEFT(BB84,1)="b",BC84,IF(MID(BB84,2,1)="b",BC84,0))</f>
        <v>0</v>
      </c>
      <c r="BC101" s="70"/>
      <c r="BD101" s="99"/>
      <c r="BE101" s="87"/>
    </row>
    <row r="102" spans="1:57" hidden="1" x14ac:dyDescent="0.2">
      <c r="A102" s="37"/>
      <c r="B102" s="96"/>
      <c r="C102" s="97">
        <f t="shared" ref="C102:C107" si="30">IF(LEFT(C85,1)="b",D85,IF(MID(C85,2,1)="b",D85,0))</f>
        <v>0</v>
      </c>
      <c r="D102" s="98"/>
      <c r="E102" s="93"/>
      <c r="F102" s="97">
        <f t="shared" ref="F102:F107" si="31">IF(LEFT(F85,1)="b",G85,IF(MID(F85,2,1)="b",G85,0))</f>
        <v>0</v>
      </c>
      <c r="G102" s="93"/>
      <c r="H102" s="140"/>
      <c r="I102" s="97">
        <f t="shared" ref="I102:I107" si="32">IF(LEFT(I85,1)="b",J85,IF(MID(I85,2,1)="b",J85,0))</f>
        <v>0</v>
      </c>
      <c r="J102" s="140"/>
      <c r="K102" s="93"/>
      <c r="L102" s="97">
        <f t="shared" ref="L102:L107" si="33">IF(LEFT(L85,1)="b",M85,IF(MID(L85,2,1)="b",M85,0))</f>
        <v>0</v>
      </c>
      <c r="M102" s="141"/>
      <c r="N102" s="142"/>
      <c r="O102" s="97">
        <f t="shared" ref="O102:O107" si="34">IF(LEFT(O85,1)="b",P85,IF(MID(O85,2,1)="b",P85,0))</f>
        <v>0</v>
      </c>
      <c r="P102" s="87"/>
      <c r="Q102" s="87"/>
      <c r="R102" s="87"/>
      <c r="W102" s="87"/>
      <c r="X102" s="97">
        <f t="shared" ref="X102:X107" si="35">IF(LEFT(X85,1)="b",Y85,IF(MID(X85,2,1)="b",Y85,0))</f>
        <v>0</v>
      </c>
      <c r="Y102" s="98"/>
      <c r="Z102" s="98"/>
      <c r="AA102" s="97">
        <f t="shared" ref="AA102:AA107" si="36">IF(LEFT(AA85,1)="b",AB85,IF(MID(AA85,2,1)="b",AB85,0))</f>
        <v>0</v>
      </c>
      <c r="AB102" s="98"/>
      <c r="AC102" s="98"/>
      <c r="AD102" s="97">
        <f t="shared" ref="AD102:AD107" si="37">IF(LEFT(AD85,1)="b",AE85,IF(MID(AD85,2,1)="b",AE85,0))</f>
        <v>0</v>
      </c>
      <c r="AE102" s="98"/>
      <c r="AF102" s="98"/>
      <c r="AG102" s="97">
        <f t="shared" ref="AG102:AG107" si="38">IF(LEFT(AG85,1)="b",AH85,IF(MID(AG85,2,1)="b",AH85,0))</f>
        <v>0</v>
      </c>
      <c r="AH102" s="98"/>
      <c r="AI102" s="98"/>
      <c r="AJ102" s="97">
        <f t="shared" ref="AJ102:AJ107" si="39">IF(LEFT(AJ85,1)="b",AK85,IF(MID(AJ85,2,1)="b",AK85,0))</f>
        <v>0</v>
      </c>
      <c r="AK102" s="70"/>
      <c r="AL102" s="99"/>
      <c r="AM102" s="87"/>
      <c r="AO102" s="87"/>
      <c r="AP102" s="97">
        <f t="shared" ref="AP102:AP107" si="40">IF(LEFT(AP85,1)="b",AQ85,IF(MID(AP85,2,1)="b",AQ85,0))</f>
        <v>0</v>
      </c>
      <c r="AQ102" s="98"/>
      <c r="AR102" s="98"/>
      <c r="AS102" s="97">
        <f t="shared" ref="AS102:AS107" si="41">IF(LEFT(AS85,1)="b",AT85,IF(MID(AS85,2,1)="b",AT85,0))</f>
        <v>0</v>
      </c>
      <c r="AT102" s="98"/>
      <c r="AU102" s="98"/>
      <c r="AV102" s="97">
        <f t="shared" ref="AV102:AV107" si="42">IF(LEFT(AV85,1)="b",AW85,IF(MID(AV85,2,1)="b",AW85,0))</f>
        <v>0</v>
      </c>
      <c r="AW102" s="98"/>
      <c r="AX102" s="98"/>
      <c r="AY102" s="97">
        <f t="shared" ref="AY102:AY107" si="43">IF(LEFT(AY85,1)="b",AZ85,IF(MID(AY85,2,1)="b",AZ85,0))</f>
        <v>0</v>
      </c>
      <c r="AZ102" s="98"/>
      <c r="BA102" s="98"/>
      <c r="BB102" s="97">
        <f t="shared" ref="BB102:BB107" si="44">IF(LEFT(BB85,1)="b",BC85,IF(MID(BB85,2,1)="b",BC85,0))</f>
        <v>0</v>
      </c>
      <c r="BC102" s="70"/>
      <c r="BD102" s="99"/>
      <c r="BE102" s="87"/>
    </row>
    <row r="103" spans="1:57" hidden="1" x14ac:dyDescent="0.2">
      <c r="A103" s="37"/>
      <c r="B103" s="96"/>
      <c r="C103" s="97">
        <f t="shared" si="30"/>
        <v>0</v>
      </c>
      <c r="D103" s="98"/>
      <c r="E103" s="93"/>
      <c r="F103" s="97">
        <f t="shared" si="31"/>
        <v>0</v>
      </c>
      <c r="G103" s="93"/>
      <c r="H103" s="140"/>
      <c r="I103" s="97">
        <f t="shared" si="32"/>
        <v>0</v>
      </c>
      <c r="J103" s="140"/>
      <c r="K103" s="93"/>
      <c r="L103" s="97">
        <f t="shared" si="33"/>
        <v>0</v>
      </c>
      <c r="M103" s="141"/>
      <c r="N103" s="142"/>
      <c r="O103" s="97">
        <f t="shared" si="34"/>
        <v>0</v>
      </c>
      <c r="P103" s="87"/>
      <c r="Q103" s="87"/>
      <c r="R103" s="87"/>
      <c r="W103" s="87"/>
      <c r="X103" s="97">
        <f t="shared" si="35"/>
        <v>0</v>
      </c>
      <c r="Y103" s="98"/>
      <c r="Z103" s="98"/>
      <c r="AA103" s="97">
        <f t="shared" si="36"/>
        <v>0</v>
      </c>
      <c r="AB103" s="98"/>
      <c r="AC103" s="98"/>
      <c r="AD103" s="97">
        <f t="shared" si="37"/>
        <v>0</v>
      </c>
      <c r="AE103" s="98"/>
      <c r="AF103" s="98"/>
      <c r="AG103" s="97">
        <f t="shared" si="38"/>
        <v>0</v>
      </c>
      <c r="AH103" s="98"/>
      <c r="AI103" s="98"/>
      <c r="AJ103" s="97">
        <f t="shared" si="39"/>
        <v>0</v>
      </c>
      <c r="AK103" s="70"/>
      <c r="AL103" s="99"/>
      <c r="AM103" s="87"/>
      <c r="AO103" s="87"/>
      <c r="AP103" s="97">
        <f t="shared" si="40"/>
        <v>0</v>
      </c>
      <c r="AQ103" s="98"/>
      <c r="AR103" s="98"/>
      <c r="AS103" s="97">
        <f t="shared" si="41"/>
        <v>0</v>
      </c>
      <c r="AT103" s="98"/>
      <c r="AU103" s="98"/>
      <c r="AV103" s="97">
        <f t="shared" si="42"/>
        <v>0</v>
      </c>
      <c r="AW103" s="98"/>
      <c r="AX103" s="98"/>
      <c r="AY103" s="97">
        <f t="shared" si="43"/>
        <v>0</v>
      </c>
      <c r="AZ103" s="98"/>
      <c r="BA103" s="98"/>
      <c r="BB103" s="97">
        <f t="shared" si="44"/>
        <v>0</v>
      </c>
      <c r="BC103" s="70"/>
      <c r="BD103" s="99"/>
      <c r="BE103" s="87"/>
    </row>
    <row r="104" spans="1:57" hidden="1" x14ac:dyDescent="0.2">
      <c r="A104" s="37"/>
      <c r="B104" s="96"/>
      <c r="C104" s="97">
        <f t="shared" si="30"/>
        <v>0</v>
      </c>
      <c r="D104" s="98"/>
      <c r="E104" s="93"/>
      <c r="F104" s="97">
        <f t="shared" si="31"/>
        <v>0</v>
      </c>
      <c r="G104" s="93"/>
      <c r="H104" s="140"/>
      <c r="I104" s="97">
        <f t="shared" si="32"/>
        <v>0</v>
      </c>
      <c r="J104" s="140"/>
      <c r="K104" s="93"/>
      <c r="L104" s="97">
        <f t="shared" si="33"/>
        <v>0</v>
      </c>
      <c r="M104" s="141"/>
      <c r="N104" s="142"/>
      <c r="O104" s="97">
        <f t="shared" si="34"/>
        <v>0</v>
      </c>
      <c r="P104" s="87"/>
      <c r="Q104" s="87"/>
      <c r="R104" s="87"/>
      <c r="W104" s="87"/>
      <c r="X104" s="97">
        <f t="shared" si="35"/>
        <v>0</v>
      </c>
      <c r="Y104" s="98"/>
      <c r="Z104" s="98"/>
      <c r="AA104" s="97">
        <f t="shared" si="36"/>
        <v>0</v>
      </c>
      <c r="AB104" s="98"/>
      <c r="AC104" s="98"/>
      <c r="AD104" s="97">
        <f t="shared" si="37"/>
        <v>0</v>
      </c>
      <c r="AE104" s="98"/>
      <c r="AF104" s="98"/>
      <c r="AG104" s="97">
        <f t="shared" si="38"/>
        <v>0</v>
      </c>
      <c r="AH104" s="98"/>
      <c r="AI104" s="98"/>
      <c r="AJ104" s="97">
        <f t="shared" si="39"/>
        <v>0</v>
      </c>
      <c r="AK104" s="70"/>
      <c r="AL104" s="99"/>
      <c r="AM104" s="87"/>
      <c r="AO104" s="87"/>
      <c r="AP104" s="97">
        <f t="shared" si="40"/>
        <v>0</v>
      </c>
      <c r="AQ104" s="98"/>
      <c r="AR104" s="98"/>
      <c r="AS104" s="97">
        <f t="shared" si="41"/>
        <v>0</v>
      </c>
      <c r="AT104" s="98"/>
      <c r="AU104" s="98"/>
      <c r="AV104" s="97">
        <f t="shared" si="42"/>
        <v>0</v>
      </c>
      <c r="AW104" s="98"/>
      <c r="AX104" s="98"/>
      <c r="AY104" s="97">
        <f t="shared" si="43"/>
        <v>0</v>
      </c>
      <c r="AZ104" s="98"/>
      <c r="BA104" s="98"/>
      <c r="BB104" s="97">
        <f t="shared" si="44"/>
        <v>0</v>
      </c>
      <c r="BC104" s="70"/>
      <c r="BD104" s="99"/>
      <c r="BE104" s="87"/>
    </row>
    <row r="105" spans="1:57" hidden="1" x14ac:dyDescent="0.2">
      <c r="A105" s="37"/>
      <c r="B105" s="96"/>
      <c r="C105" s="97">
        <f t="shared" si="30"/>
        <v>0</v>
      </c>
      <c r="D105" s="98"/>
      <c r="E105" s="93"/>
      <c r="F105" s="97">
        <f t="shared" si="31"/>
        <v>0</v>
      </c>
      <c r="G105" s="93"/>
      <c r="H105" s="140"/>
      <c r="I105" s="97">
        <f t="shared" si="32"/>
        <v>0</v>
      </c>
      <c r="J105" s="140"/>
      <c r="K105" s="93"/>
      <c r="L105" s="97">
        <f t="shared" si="33"/>
        <v>0</v>
      </c>
      <c r="M105" s="141"/>
      <c r="N105" s="142"/>
      <c r="O105" s="97">
        <f t="shared" si="34"/>
        <v>0</v>
      </c>
      <c r="P105" s="87"/>
      <c r="Q105" s="87"/>
      <c r="R105" s="87"/>
      <c r="W105" s="87"/>
      <c r="X105" s="97">
        <f t="shared" si="35"/>
        <v>0</v>
      </c>
      <c r="Y105" s="98"/>
      <c r="Z105" s="98"/>
      <c r="AA105" s="97">
        <f t="shared" si="36"/>
        <v>0</v>
      </c>
      <c r="AB105" s="98"/>
      <c r="AC105" s="98"/>
      <c r="AD105" s="97">
        <f t="shared" si="37"/>
        <v>0</v>
      </c>
      <c r="AE105" s="98"/>
      <c r="AF105" s="98"/>
      <c r="AG105" s="97">
        <f t="shared" si="38"/>
        <v>0</v>
      </c>
      <c r="AH105" s="98"/>
      <c r="AI105" s="98"/>
      <c r="AJ105" s="97">
        <f t="shared" si="39"/>
        <v>0</v>
      </c>
      <c r="AK105" s="70"/>
      <c r="AL105" s="99"/>
      <c r="AM105" s="87"/>
      <c r="AO105" s="87"/>
      <c r="AP105" s="97">
        <f t="shared" si="40"/>
        <v>0</v>
      </c>
      <c r="AQ105" s="98"/>
      <c r="AR105" s="98"/>
      <c r="AS105" s="97">
        <f t="shared" si="41"/>
        <v>0</v>
      </c>
      <c r="AT105" s="98"/>
      <c r="AU105" s="98"/>
      <c r="AV105" s="97">
        <f t="shared" si="42"/>
        <v>0</v>
      </c>
      <c r="AW105" s="98"/>
      <c r="AX105" s="98"/>
      <c r="AY105" s="97">
        <f t="shared" si="43"/>
        <v>0</v>
      </c>
      <c r="AZ105" s="98"/>
      <c r="BA105" s="98"/>
      <c r="BB105" s="97">
        <f t="shared" si="44"/>
        <v>0</v>
      </c>
      <c r="BC105" s="70"/>
      <c r="BD105" s="99"/>
      <c r="BE105" s="87"/>
    </row>
    <row r="106" spans="1:57" hidden="1" x14ac:dyDescent="0.2">
      <c r="A106" s="37"/>
      <c r="B106" s="96"/>
      <c r="C106" s="97">
        <f t="shared" si="30"/>
        <v>0</v>
      </c>
      <c r="D106" s="98"/>
      <c r="E106" s="93"/>
      <c r="F106" s="97">
        <f t="shared" si="31"/>
        <v>0</v>
      </c>
      <c r="G106" s="93"/>
      <c r="H106" s="140"/>
      <c r="I106" s="97">
        <f t="shared" si="32"/>
        <v>0</v>
      </c>
      <c r="J106" s="140"/>
      <c r="K106" s="93"/>
      <c r="L106" s="97">
        <f t="shared" si="33"/>
        <v>0</v>
      </c>
      <c r="M106" s="141"/>
      <c r="N106" s="142"/>
      <c r="O106" s="97">
        <f t="shared" si="34"/>
        <v>0</v>
      </c>
      <c r="P106" s="87"/>
      <c r="Q106" s="87"/>
      <c r="R106" s="87"/>
      <c r="W106" s="87"/>
      <c r="X106" s="97">
        <f t="shared" si="35"/>
        <v>0</v>
      </c>
      <c r="Y106" s="98"/>
      <c r="Z106" s="98"/>
      <c r="AA106" s="97">
        <f t="shared" si="36"/>
        <v>0</v>
      </c>
      <c r="AB106" s="98"/>
      <c r="AC106" s="98"/>
      <c r="AD106" s="97">
        <f t="shared" si="37"/>
        <v>0</v>
      </c>
      <c r="AE106" s="98"/>
      <c r="AF106" s="98"/>
      <c r="AG106" s="97">
        <f t="shared" si="38"/>
        <v>0</v>
      </c>
      <c r="AH106" s="98"/>
      <c r="AI106" s="98"/>
      <c r="AJ106" s="97">
        <f t="shared" si="39"/>
        <v>0</v>
      </c>
      <c r="AK106" s="70"/>
      <c r="AL106" s="99"/>
      <c r="AM106" s="87"/>
      <c r="AO106" s="87"/>
      <c r="AP106" s="97">
        <f t="shared" si="40"/>
        <v>0</v>
      </c>
      <c r="AQ106" s="98"/>
      <c r="AR106" s="98"/>
      <c r="AS106" s="97">
        <f t="shared" si="41"/>
        <v>0</v>
      </c>
      <c r="AT106" s="98"/>
      <c r="AU106" s="98"/>
      <c r="AV106" s="97">
        <f t="shared" si="42"/>
        <v>0</v>
      </c>
      <c r="AW106" s="98"/>
      <c r="AX106" s="98"/>
      <c r="AY106" s="97">
        <f t="shared" si="43"/>
        <v>0</v>
      </c>
      <c r="AZ106" s="98"/>
      <c r="BA106" s="98"/>
      <c r="BB106" s="97">
        <f t="shared" si="44"/>
        <v>0</v>
      </c>
      <c r="BC106" s="70"/>
      <c r="BD106" s="99"/>
      <c r="BE106" s="87"/>
    </row>
    <row r="107" spans="1:57" hidden="1" x14ac:dyDescent="0.2">
      <c r="A107" s="37"/>
      <c r="B107" s="96"/>
      <c r="C107" s="116">
        <f t="shared" si="30"/>
        <v>0</v>
      </c>
      <c r="D107" s="98"/>
      <c r="E107" s="93"/>
      <c r="F107" s="116">
        <f t="shared" si="31"/>
        <v>0</v>
      </c>
      <c r="G107" s="93"/>
      <c r="H107" s="140"/>
      <c r="I107" s="116">
        <f t="shared" si="32"/>
        <v>0</v>
      </c>
      <c r="J107" s="140"/>
      <c r="K107" s="93"/>
      <c r="L107" s="116">
        <f t="shared" si="33"/>
        <v>0</v>
      </c>
      <c r="M107" s="86"/>
      <c r="N107" s="142"/>
      <c r="O107" s="116">
        <f t="shared" si="34"/>
        <v>0</v>
      </c>
      <c r="P107" s="87"/>
      <c r="Q107" s="87"/>
      <c r="R107" s="87"/>
      <c r="W107" s="87"/>
      <c r="X107" s="116">
        <f t="shared" si="35"/>
        <v>0</v>
      </c>
      <c r="Y107" s="98"/>
      <c r="Z107" s="98"/>
      <c r="AA107" s="116">
        <f t="shared" si="36"/>
        <v>0</v>
      </c>
      <c r="AB107" s="98"/>
      <c r="AC107" s="98"/>
      <c r="AD107" s="116">
        <f t="shared" si="37"/>
        <v>0</v>
      </c>
      <c r="AE107" s="98"/>
      <c r="AF107" s="98"/>
      <c r="AG107" s="116">
        <f t="shared" si="38"/>
        <v>0</v>
      </c>
      <c r="AH107" s="98"/>
      <c r="AI107" s="98"/>
      <c r="AJ107" s="116">
        <f t="shared" si="39"/>
        <v>0</v>
      </c>
      <c r="AK107" s="70"/>
      <c r="AL107" s="102"/>
      <c r="AM107" s="87"/>
      <c r="AO107" s="87"/>
      <c r="AP107" s="116">
        <f t="shared" si="40"/>
        <v>0</v>
      </c>
      <c r="AQ107" s="98"/>
      <c r="AR107" s="98"/>
      <c r="AS107" s="116">
        <f t="shared" si="41"/>
        <v>0</v>
      </c>
      <c r="AT107" s="98"/>
      <c r="AU107" s="98"/>
      <c r="AV107" s="116">
        <f t="shared" si="42"/>
        <v>0</v>
      </c>
      <c r="AW107" s="98"/>
      <c r="AX107" s="98"/>
      <c r="AY107" s="116">
        <f t="shared" si="43"/>
        <v>0</v>
      </c>
      <c r="AZ107" s="98"/>
      <c r="BA107" s="98"/>
      <c r="BB107" s="116">
        <f t="shared" si="44"/>
        <v>0</v>
      </c>
      <c r="BC107" s="70"/>
      <c r="BD107" s="102"/>
      <c r="BE107" s="87"/>
    </row>
    <row r="108" spans="1:57" hidden="1" x14ac:dyDescent="0.2">
      <c r="A108" s="37"/>
      <c r="B108" s="103"/>
      <c r="C108" s="104">
        <f>SUM(C101:C107)</f>
        <v>0</v>
      </c>
      <c r="D108" s="98"/>
      <c r="E108" s="104"/>
      <c r="F108" s="104">
        <f>SUM(F101:F107)</f>
        <v>0</v>
      </c>
      <c r="G108" s="104"/>
      <c r="H108" s="140"/>
      <c r="I108" s="104">
        <f>SUM(I101:I107)</f>
        <v>0</v>
      </c>
      <c r="J108" s="140"/>
      <c r="K108" s="104"/>
      <c r="L108" s="104">
        <f>SUM(L101:L107)</f>
        <v>0</v>
      </c>
      <c r="M108" s="104"/>
      <c r="N108" s="104"/>
      <c r="O108" s="104">
        <f>SUM(O101:O107)</f>
        <v>0</v>
      </c>
      <c r="P108" s="87"/>
      <c r="Q108" s="87"/>
      <c r="R108" s="139">
        <f>SUM(C108:O108)</f>
        <v>0</v>
      </c>
      <c r="W108" s="87"/>
      <c r="X108" s="104">
        <f>SUM(X101:X107)</f>
        <v>0</v>
      </c>
      <c r="Y108" s="98"/>
      <c r="Z108" s="98"/>
      <c r="AA108" s="104">
        <f>SUM(AA101:AA107)</f>
        <v>0</v>
      </c>
      <c r="AB108" s="98"/>
      <c r="AC108" s="98"/>
      <c r="AD108" s="104">
        <f>SUM(AD101:AD107)</f>
        <v>0</v>
      </c>
      <c r="AE108" s="98"/>
      <c r="AF108" s="98"/>
      <c r="AG108" s="104">
        <f>SUM(AG101:AG107)</f>
        <v>0</v>
      </c>
      <c r="AH108" s="98"/>
      <c r="AI108" s="98"/>
      <c r="AJ108" s="104">
        <f>SUM(AJ101:AJ107)</f>
        <v>0</v>
      </c>
      <c r="AK108" s="70"/>
      <c r="AL108" s="105">
        <f>SUM(X108:AJ108)</f>
        <v>0</v>
      </c>
      <c r="AM108" s="87"/>
      <c r="AO108" s="87"/>
      <c r="AP108" s="104">
        <f>SUM(AP101:AP107)</f>
        <v>0</v>
      </c>
      <c r="AQ108" s="98"/>
      <c r="AR108" s="98"/>
      <c r="AS108" s="104">
        <f>SUM(AS101:AS107)</f>
        <v>0</v>
      </c>
      <c r="AT108" s="98"/>
      <c r="AU108" s="98"/>
      <c r="AV108" s="104">
        <f>SUM(AV101:AV107)</f>
        <v>0</v>
      </c>
      <c r="AW108" s="98"/>
      <c r="AX108" s="98"/>
      <c r="AY108" s="104">
        <f>SUM(AY101:AY107)</f>
        <v>0</v>
      </c>
      <c r="AZ108" s="98"/>
      <c r="BA108" s="98"/>
      <c r="BB108" s="104">
        <f>SUM(BB101:BB107)</f>
        <v>0</v>
      </c>
      <c r="BC108" s="70"/>
      <c r="BD108" s="105">
        <f>SUM(AP108:BB108)</f>
        <v>0</v>
      </c>
      <c r="BE108" s="87"/>
    </row>
    <row r="109" spans="1:57" hidden="1" x14ac:dyDescent="0.2">
      <c r="A109" s="37"/>
      <c r="B109" s="103"/>
      <c r="C109" s="90"/>
      <c r="D109" s="90"/>
      <c r="E109" s="47"/>
      <c r="F109" s="90"/>
      <c r="G109" s="47"/>
      <c r="H109" s="47"/>
      <c r="I109" s="90"/>
      <c r="J109" s="47"/>
      <c r="K109" s="47"/>
      <c r="L109" s="90"/>
      <c r="M109" s="141"/>
      <c r="N109" s="142"/>
      <c r="O109" s="90"/>
      <c r="P109" s="87"/>
      <c r="Q109" s="87"/>
      <c r="R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</row>
    <row r="110" spans="1:57" hidden="1" x14ac:dyDescent="0.2">
      <c r="A110" s="37"/>
      <c r="B110" s="96" t="s">
        <v>13</v>
      </c>
      <c r="C110" s="97">
        <f>IF(LEFT(C84,1)="c",D84,IF(MID(C84,2,1)="c",D84,0))</f>
        <v>0</v>
      </c>
      <c r="D110" s="98"/>
      <c r="E110" s="93"/>
      <c r="F110" s="97">
        <f>IF(LEFT(F84,1)="c",G84,IF(MID(F84,2,1)="c",G84,0))</f>
        <v>0</v>
      </c>
      <c r="G110" s="93"/>
      <c r="H110" s="140"/>
      <c r="I110" s="97">
        <f>IF(LEFT(I84,1)="c",J84,IF(MID(I84,2,1)="c",J84,0))</f>
        <v>0</v>
      </c>
      <c r="J110" s="140"/>
      <c r="K110" s="93"/>
      <c r="L110" s="97">
        <f>IF(LEFT(L84,1)="c",M84,IF(MID(L84,2,1)="c",M84,0))</f>
        <v>0</v>
      </c>
      <c r="M110" s="141"/>
      <c r="N110" s="142"/>
      <c r="O110" s="97">
        <f>IF(LEFT(O84,1)="c",P84,IF(MID(O84,2,1)="c",P84,0))</f>
        <v>0</v>
      </c>
      <c r="P110" s="87"/>
      <c r="Q110" s="87"/>
      <c r="R110" s="87"/>
      <c r="W110" s="87"/>
      <c r="X110" s="97">
        <f>IF(LEFT(X84,1)="c",Y84,IF(MID(X84,2,1)="c",Y84,0))</f>
        <v>0</v>
      </c>
      <c r="Y110" s="98"/>
      <c r="Z110" s="98"/>
      <c r="AA110" s="97">
        <f>IF(LEFT(AA84,1)="c",AB84,IF(MID(AA84,2,1)="c",AB84,0))</f>
        <v>0</v>
      </c>
      <c r="AB110" s="98"/>
      <c r="AC110" s="98"/>
      <c r="AD110" s="97">
        <f>IF(LEFT(AD84,1)="c",AE84,IF(MID(AD84,2,1)="c",AE84,0))</f>
        <v>0</v>
      </c>
      <c r="AE110" s="98"/>
      <c r="AF110" s="98"/>
      <c r="AG110" s="97">
        <f>IF(LEFT(AG84,1)="c",AH84,IF(MID(AG84,2,1)="c",AH84,0))</f>
        <v>0</v>
      </c>
      <c r="AH110" s="98"/>
      <c r="AI110" s="98"/>
      <c r="AJ110" s="97">
        <f>IF(LEFT(AJ84,1)="c",AK84,IF(MID(AJ84,2,1)="c",AK84,0))</f>
        <v>0</v>
      </c>
      <c r="AK110" s="70"/>
      <c r="AL110" s="99"/>
      <c r="AM110" s="87"/>
      <c r="AO110" s="87"/>
      <c r="AP110" s="97">
        <f>IF(LEFT(AP84,1)="c",AQ84,IF(MID(AP84,2,1)="c",AQ84,0))</f>
        <v>0</v>
      </c>
      <c r="AQ110" s="98"/>
      <c r="AR110" s="98"/>
      <c r="AS110" s="97">
        <f>IF(LEFT(AS84,1)="c",AT84,IF(MID(AS84,2,1)="c",AT84,0))</f>
        <v>0</v>
      </c>
      <c r="AT110" s="98"/>
      <c r="AU110" s="98"/>
      <c r="AV110" s="97">
        <f>IF(LEFT(AV84,1)="c",AW84,IF(MID(AV84,2,1)="c",AW84,0))</f>
        <v>0</v>
      </c>
      <c r="AW110" s="98"/>
      <c r="AX110" s="98"/>
      <c r="AY110" s="97">
        <f>IF(LEFT(AY84,1)="c",AZ84,IF(MID(AY84,2,1)="c",AZ84,0))</f>
        <v>0</v>
      </c>
      <c r="AZ110" s="98"/>
      <c r="BA110" s="98"/>
      <c r="BB110" s="97">
        <f>IF(LEFT(BB84,1)="c",BC84,IF(MID(BB84,2,1)="c",BC84,0))</f>
        <v>0</v>
      </c>
      <c r="BC110" s="70"/>
      <c r="BD110" s="99"/>
      <c r="BE110" s="87"/>
    </row>
    <row r="111" spans="1:57" hidden="1" x14ac:dyDescent="0.2">
      <c r="A111" s="37"/>
      <c r="B111" s="96"/>
      <c r="C111" s="97">
        <f t="shared" ref="C111:C116" si="45">IF(LEFT(C85,1)="c",D85,IF(MID(C85,2,1)="c",D85,0))</f>
        <v>0</v>
      </c>
      <c r="D111" s="98"/>
      <c r="E111" s="93"/>
      <c r="F111" s="97">
        <f t="shared" ref="F111:F116" si="46">IF(LEFT(F85,1)="c",G85,IF(MID(F85,2,1)="c",G85,0))</f>
        <v>0</v>
      </c>
      <c r="G111" s="93"/>
      <c r="H111" s="140"/>
      <c r="I111" s="97">
        <f t="shared" ref="I111:I116" si="47">IF(LEFT(I85,1)="c",J85,IF(MID(I85,2,1)="c",J85,0))</f>
        <v>0</v>
      </c>
      <c r="J111" s="140"/>
      <c r="K111" s="93"/>
      <c r="L111" s="97">
        <f t="shared" ref="L111:L116" si="48">IF(LEFT(L85,1)="c",M85,IF(MID(L85,2,1)="c",M85,0))</f>
        <v>0</v>
      </c>
      <c r="M111" s="141"/>
      <c r="N111" s="142"/>
      <c r="O111" s="97">
        <f t="shared" ref="O111:O116" si="49">IF(LEFT(O85,1)="c",P85,IF(MID(O85,2,1)="c",P85,0))</f>
        <v>0</v>
      </c>
      <c r="P111" s="87"/>
      <c r="Q111" s="87"/>
      <c r="R111" s="87"/>
      <c r="W111" s="87"/>
      <c r="X111" s="97">
        <f t="shared" ref="X111:X116" si="50">IF(LEFT(X85,1)="c",Y85,IF(MID(X85,2,1)="c",Y85,0))</f>
        <v>0</v>
      </c>
      <c r="Y111" s="98"/>
      <c r="Z111" s="98"/>
      <c r="AA111" s="97">
        <f t="shared" ref="AA111:AA116" si="51">IF(LEFT(AA85,1)="c",AB85,IF(MID(AA85,2,1)="c",AB85,0))</f>
        <v>0</v>
      </c>
      <c r="AB111" s="98"/>
      <c r="AC111" s="98"/>
      <c r="AD111" s="97">
        <f t="shared" ref="AD111:AD116" si="52">IF(LEFT(AD85,1)="c",AE85,IF(MID(AD85,2,1)="c",AE85,0))</f>
        <v>0</v>
      </c>
      <c r="AE111" s="98"/>
      <c r="AF111" s="98"/>
      <c r="AG111" s="97">
        <f t="shared" ref="AG111:AG116" si="53">IF(LEFT(AG85,1)="c",AH85,IF(MID(AG85,2,1)="c",AH85,0))</f>
        <v>0</v>
      </c>
      <c r="AH111" s="98"/>
      <c r="AI111" s="98"/>
      <c r="AJ111" s="97">
        <f t="shared" ref="AJ111:AJ116" si="54">IF(LEFT(AJ85,1)="c",AK85,IF(MID(AJ85,2,1)="c",AK85,0))</f>
        <v>0</v>
      </c>
      <c r="AK111" s="70"/>
      <c r="AL111" s="99"/>
      <c r="AM111" s="87"/>
      <c r="AO111" s="87"/>
      <c r="AP111" s="97">
        <f t="shared" ref="AP111:AP116" si="55">IF(LEFT(AP85,1)="c",AQ85,IF(MID(AP85,2,1)="c",AQ85,0))</f>
        <v>0</v>
      </c>
      <c r="AQ111" s="98"/>
      <c r="AR111" s="98"/>
      <c r="AS111" s="97">
        <f t="shared" ref="AS111:AS116" si="56">IF(LEFT(AS85,1)="c",AT85,IF(MID(AS85,2,1)="c",AT85,0))</f>
        <v>0</v>
      </c>
      <c r="AT111" s="98"/>
      <c r="AU111" s="98"/>
      <c r="AV111" s="97">
        <f t="shared" ref="AV111:AV116" si="57">IF(LEFT(AV85,1)="c",AW85,IF(MID(AV85,2,1)="c",AW85,0))</f>
        <v>0</v>
      </c>
      <c r="AW111" s="98"/>
      <c r="AX111" s="98"/>
      <c r="AY111" s="97">
        <f t="shared" ref="AY111:AY116" si="58">IF(LEFT(AY85,1)="c",AZ85,IF(MID(AY85,2,1)="c",AZ85,0))</f>
        <v>0</v>
      </c>
      <c r="AZ111" s="98"/>
      <c r="BA111" s="98"/>
      <c r="BB111" s="97">
        <f t="shared" ref="BB111:BB116" si="59">IF(LEFT(BB85,1)="c",BC85,IF(MID(BB85,2,1)="c",BC85,0))</f>
        <v>0</v>
      </c>
      <c r="BC111" s="70"/>
      <c r="BD111" s="99"/>
      <c r="BE111" s="87"/>
    </row>
    <row r="112" spans="1:57" hidden="1" x14ac:dyDescent="0.2">
      <c r="A112" s="37"/>
      <c r="B112" s="96"/>
      <c r="C112" s="97">
        <f t="shared" si="45"/>
        <v>0</v>
      </c>
      <c r="D112" s="98"/>
      <c r="E112" s="93"/>
      <c r="F112" s="97">
        <f t="shared" si="46"/>
        <v>0</v>
      </c>
      <c r="G112" s="93"/>
      <c r="H112" s="140"/>
      <c r="I112" s="97">
        <f t="shared" si="47"/>
        <v>0</v>
      </c>
      <c r="J112" s="140"/>
      <c r="K112" s="93"/>
      <c r="L112" s="97">
        <f t="shared" si="48"/>
        <v>0</v>
      </c>
      <c r="M112" s="141"/>
      <c r="N112" s="142"/>
      <c r="O112" s="97">
        <f t="shared" si="49"/>
        <v>0</v>
      </c>
      <c r="P112" s="87"/>
      <c r="Q112" s="87"/>
      <c r="R112" s="87"/>
      <c r="W112" s="87"/>
      <c r="X112" s="97">
        <f t="shared" si="50"/>
        <v>0</v>
      </c>
      <c r="Y112" s="98"/>
      <c r="Z112" s="98"/>
      <c r="AA112" s="97">
        <f t="shared" si="51"/>
        <v>0</v>
      </c>
      <c r="AB112" s="98"/>
      <c r="AC112" s="98"/>
      <c r="AD112" s="97">
        <f t="shared" si="52"/>
        <v>0</v>
      </c>
      <c r="AE112" s="98"/>
      <c r="AF112" s="98"/>
      <c r="AG112" s="97">
        <f t="shared" si="53"/>
        <v>0</v>
      </c>
      <c r="AH112" s="98"/>
      <c r="AI112" s="98"/>
      <c r="AJ112" s="97">
        <f t="shared" si="54"/>
        <v>0</v>
      </c>
      <c r="AK112" s="70"/>
      <c r="AL112" s="99"/>
      <c r="AM112" s="87"/>
      <c r="AO112" s="87"/>
      <c r="AP112" s="97">
        <f t="shared" si="55"/>
        <v>0</v>
      </c>
      <c r="AQ112" s="98"/>
      <c r="AR112" s="98"/>
      <c r="AS112" s="97">
        <f t="shared" si="56"/>
        <v>0</v>
      </c>
      <c r="AT112" s="98"/>
      <c r="AU112" s="98"/>
      <c r="AV112" s="97">
        <f t="shared" si="57"/>
        <v>0</v>
      </c>
      <c r="AW112" s="98"/>
      <c r="AX112" s="98"/>
      <c r="AY112" s="97">
        <f t="shared" si="58"/>
        <v>0</v>
      </c>
      <c r="AZ112" s="98"/>
      <c r="BA112" s="98"/>
      <c r="BB112" s="97">
        <f t="shared" si="59"/>
        <v>0</v>
      </c>
      <c r="BC112" s="70"/>
      <c r="BD112" s="99"/>
      <c r="BE112" s="87"/>
    </row>
    <row r="113" spans="1:57" hidden="1" x14ac:dyDescent="0.2">
      <c r="A113" s="37"/>
      <c r="B113" s="96"/>
      <c r="C113" s="97">
        <f t="shared" si="45"/>
        <v>0</v>
      </c>
      <c r="D113" s="98"/>
      <c r="E113" s="93"/>
      <c r="F113" s="97">
        <f t="shared" si="46"/>
        <v>0</v>
      </c>
      <c r="G113" s="93"/>
      <c r="H113" s="140"/>
      <c r="I113" s="97">
        <f t="shared" si="47"/>
        <v>0</v>
      </c>
      <c r="J113" s="140"/>
      <c r="K113" s="93"/>
      <c r="L113" s="97">
        <f t="shared" si="48"/>
        <v>0</v>
      </c>
      <c r="M113" s="141"/>
      <c r="N113" s="142"/>
      <c r="O113" s="97">
        <f t="shared" si="49"/>
        <v>0</v>
      </c>
      <c r="P113" s="87"/>
      <c r="Q113" s="87"/>
      <c r="R113" s="87"/>
      <c r="W113" s="87"/>
      <c r="X113" s="97">
        <f t="shared" si="50"/>
        <v>0</v>
      </c>
      <c r="Y113" s="98"/>
      <c r="Z113" s="98"/>
      <c r="AA113" s="97">
        <f t="shared" si="51"/>
        <v>0</v>
      </c>
      <c r="AB113" s="98"/>
      <c r="AC113" s="98"/>
      <c r="AD113" s="97">
        <f t="shared" si="52"/>
        <v>0</v>
      </c>
      <c r="AE113" s="98"/>
      <c r="AF113" s="98"/>
      <c r="AG113" s="97">
        <f t="shared" si="53"/>
        <v>0</v>
      </c>
      <c r="AH113" s="98"/>
      <c r="AI113" s="98"/>
      <c r="AJ113" s="97">
        <f t="shared" si="54"/>
        <v>0</v>
      </c>
      <c r="AK113" s="70"/>
      <c r="AL113" s="99"/>
      <c r="AM113" s="87"/>
      <c r="AO113" s="87"/>
      <c r="AP113" s="97">
        <f t="shared" si="55"/>
        <v>0</v>
      </c>
      <c r="AQ113" s="98"/>
      <c r="AR113" s="98"/>
      <c r="AS113" s="97">
        <f t="shared" si="56"/>
        <v>0</v>
      </c>
      <c r="AT113" s="98"/>
      <c r="AU113" s="98"/>
      <c r="AV113" s="97">
        <f t="shared" si="57"/>
        <v>0</v>
      </c>
      <c r="AW113" s="98"/>
      <c r="AX113" s="98"/>
      <c r="AY113" s="97">
        <f t="shared" si="58"/>
        <v>0</v>
      </c>
      <c r="AZ113" s="98"/>
      <c r="BA113" s="98"/>
      <c r="BB113" s="97">
        <f t="shared" si="59"/>
        <v>0</v>
      </c>
      <c r="BC113" s="70"/>
      <c r="BD113" s="99"/>
      <c r="BE113" s="87"/>
    </row>
    <row r="114" spans="1:57" hidden="1" x14ac:dyDescent="0.2">
      <c r="A114" s="37"/>
      <c r="B114" s="96"/>
      <c r="C114" s="97">
        <f t="shared" si="45"/>
        <v>0</v>
      </c>
      <c r="D114" s="98"/>
      <c r="E114" s="93"/>
      <c r="F114" s="97">
        <f t="shared" si="46"/>
        <v>0</v>
      </c>
      <c r="G114" s="93"/>
      <c r="H114" s="140"/>
      <c r="I114" s="97">
        <f t="shared" si="47"/>
        <v>0</v>
      </c>
      <c r="J114" s="140"/>
      <c r="K114" s="93"/>
      <c r="L114" s="97">
        <f t="shared" si="48"/>
        <v>0</v>
      </c>
      <c r="M114" s="141"/>
      <c r="N114" s="142"/>
      <c r="O114" s="97">
        <f t="shared" si="49"/>
        <v>0</v>
      </c>
      <c r="P114" s="87"/>
      <c r="Q114" s="87"/>
      <c r="R114" s="87"/>
      <c r="W114" s="87"/>
      <c r="X114" s="97">
        <f t="shared" si="50"/>
        <v>0</v>
      </c>
      <c r="Y114" s="98"/>
      <c r="Z114" s="98"/>
      <c r="AA114" s="97">
        <f t="shared" si="51"/>
        <v>0</v>
      </c>
      <c r="AB114" s="98"/>
      <c r="AC114" s="98"/>
      <c r="AD114" s="97">
        <f t="shared" si="52"/>
        <v>0</v>
      </c>
      <c r="AE114" s="98"/>
      <c r="AF114" s="98"/>
      <c r="AG114" s="97">
        <f t="shared" si="53"/>
        <v>0</v>
      </c>
      <c r="AH114" s="98"/>
      <c r="AI114" s="98"/>
      <c r="AJ114" s="97">
        <f t="shared" si="54"/>
        <v>0</v>
      </c>
      <c r="AK114" s="70"/>
      <c r="AL114" s="99"/>
      <c r="AM114" s="87"/>
      <c r="AO114" s="87"/>
      <c r="AP114" s="97">
        <f t="shared" si="55"/>
        <v>0</v>
      </c>
      <c r="AQ114" s="98"/>
      <c r="AR114" s="98"/>
      <c r="AS114" s="97">
        <f t="shared" si="56"/>
        <v>0</v>
      </c>
      <c r="AT114" s="98"/>
      <c r="AU114" s="98"/>
      <c r="AV114" s="97">
        <f t="shared" si="57"/>
        <v>0</v>
      </c>
      <c r="AW114" s="98"/>
      <c r="AX114" s="98"/>
      <c r="AY114" s="97">
        <f t="shared" si="58"/>
        <v>0</v>
      </c>
      <c r="AZ114" s="98"/>
      <c r="BA114" s="98"/>
      <c r="BB114" s="97">
        <f t="shared" si="59"/>
        <v>0</v>
      </c>
      <c r="BC114" s="70"/>
      <c r="BD114" s="99"/>
      <c r="BE114" s="87"/>
    </row>
    <row r="115" spans="1:57" hidden="1" x14ac:dyDescent="0.2">
      <c r="A115" s="37"/>
      <c r="B115" s="96"/>
      <c r="C115" s="97">
        <f t="shared" si="45"/>
        <v>0</v>
      </c>
      <c r="D115" s="98"/>
      <c r="E115" s="93"/>
      <c r="F115" s="97">
        <f t="shared" si="46"/>
        <v>0</v>
      </c>
      <c r="G115" s="93"/>
      <c r="H115" s="140"/>
      <c r="I115" s="97">
        <f t="shared" si="47"/>
        <v>0</v>
      </c>
      <c r="J115" s="140"/>
      <c r="K115" s="93"/>
      <c r="L115" s="97">
        <f t="shared" si="48"/>
        <v>0</v>
      </c>
      <c r="M115" s="141"/>
      <c r="N115" s="142"/>
      <c r="O115" s="97">
        <f t="shared" si="49"/>
        <v>0</v>
      </c>
      <c r="P115" s="87"/>
      <c r="Q115" s="87"/>
      <c r="R115" s="87"/>
      <c r="W115" s="87"/>
      <c r="X115" s="97">
        <f t="shared" si="50"/>
        <v>0</v>
      </c>
      <c r="Y115" s="98"/>
      <c r="Z115" s="98"/>
      <c r="AA115" s="97">
        <f t="shared" si="51"/>
        <v>0</v>
      </c>
      <c r="AB115" s="98"/>
      <c r="AC115" s="98"/>
      <c r="AD115" s="97">
        <f t="shared" si="52"/>
        <v>0</v>
      </c>
      <c r="AE115" s="98"/>
      <c r="AF115" s="98"/>
      <c r="AG115" s="97">
        <f t="shared" si="53"/>
        <v>0</v>
      </c>
      <c r="AH115" s="98"/>
      <c r="AI115" s="98"/>
      <c r="AJ115" s="97">
        <f t="shared" si="54"/>
        <v>0</v>
      </c>
      <c r="AK115" s="70"/>
      <c r="AL115" s="99"/>
      <c r="AM115" s="87"/>
      <c r="AO115" s="87"/>
      <c r="AP115" s="97">
        <f t="shared" si="55"/>
        <v>0</v>
      </c>
      <c r="AQ115" s="98"/>
      <c r="AR115" s="98"/>
      <c r="AS115" s="97">
        <f t="shared" si="56"/>
        <v>0</v>
      </c>
      <c r="AT115" s="98"/>
      <c r="AU115" s="98"/>
      <c r="AV115" s="97">
        <f t="shared" si="57"/>
        <v>0</v>
      </c>
      <c r="AW115" s="98"/>
      <c r="AX115" s="98"/>
      <c r="AY115" s="97">
        <f t="shared" si="58"/>
        <v>0</v>
      </c>
      <c r="AZ115" s="98"/>
      <c r="BA115" s="98"/>
      <c r="BB115" s="97">
        <f t="shared" si="59"/>
        <v>0</v>
      </c>
      <c r="BC115" s="70"/>
      <c r="BD115" s="99"/>
      <c r="BE115" s="87"/>
    </row>
    <row r="116" spans="1:57" hidden="1" x14ac:dyDescent="0.2">
      <c r="A116" s="37"/>
      <c r="B116" s="96"/>
      <c r="C116" s="116">
        <f t="shared" si="45"/>
        <v>0</v>
      </c>
      <c r="D116" s="98"/>
      <c r="E116" s="93"/>
      <c r="F116" s="116">
        <f t="shared" si="46"/>
        <v>0</v>
      </c>
      <c r="G116" s="93"/>
      <c r="H116" s="140"/>
      <c r="I116" s="116">
        <f t="shared" si="47"/>
        <v>0</v>
      </c>
      <c r="J116" s="140"/>
      <c r="K116" s="93"/>
      <c r="L116" s="116">
        <f t="shared" si="48"/>
        <v>0</v>
      </c>
      <c r="M116" s="86"/>
      <c r="N116" s="142"/>
      <c r="O116" s="116">
        <f t="shared" si="49"/>
        <v>0</v>
      </c>
      <c r="P116" s="87"/>
      <c r="Q116" s="87"/>
      <c r="R116" s="87"/>
      <c r="W116" s="87"/>
      <c r="X116" s="116">
        <f t="shared" si="50"/>
        <v>0</v>
      </c>
      <c r="Y116" s="98"/>
      <c r="Z116" s="98"/>
      <c r="AA116" s="116">
        <f t="shared" si="51"/>
        <v>0</v>
      </c>
      <c r="AB116" s="98"/>
      <c r="AC116" s="98"/>
      <c r="AD116" s="116">
        <f t="shared" si="52"/>
        <v>0</v>
      </c>
      <c r="AE116" s="98"/>
      <c r="AF116" s="98"/>
      <c r="AG116" s="116">
        <f t="shared" si="53"/>
        <v>0</v>
      </c>
      <c r="AH116" s="98"/>
      <c r="AI116" s="98"/>
      <c r="AJ116" s="116">
        <f t="shared" si="54"/>
        <v>0</v>
      </c>
      <c r="AK116" s="70"/>
      <c r="AL116" s="102"/>
      <c r="AM116" s="87"/>
      <c r="AO116" s="87"/>
      <c r="AP116" s="116">
        <f t="shared" si="55"/>
        <v>0</v>
      </c>
      <c r="AQ116" s="98"/>
      <c r="AR116" s="98"/>
      <c r="AS116" s="116">
        <f t="shared" si="56"/>
        <v>0</v>
      </c>
      <c r="AT116" s="98"/>
      <c r="AU116" s="98"/>
      <c r="AV116" s="116">
        <f t="shared" si="57"/>
        <v>0</v>
      </c>
      <c r="AW116" s="98"/>
      <c r="AX116" s="98"/>
      <c r="AY116" s="116">
        <f t="shared" si="58"/>
        <v>0</v>
      </c>
      <c r="AZ116" s="98"/>
      <c r="BA116" s="98"/>
      <c r="BB116" s="116">
        <f t="shared" si="59"/>
        <v>0</v>
      </c>
      <c r="BC116" s="70"/>
      <c r="BD116" s="102"/>
      <c r="BE116" s="87"/>
    </row>
    <row r="117" spans="1:57" hidden="1" x14ac:dyDescent="0.2">
      <c r="A117" s="37"/>
      <c r="B117" s="103"/>
      <c r="C117" s="104">
        <f>SUM(C110:C116)</f>
        <v>0</v>
      </c>
      <c r="D117" s="98"/>
      <c r="E117" s="104"/>
      <c r="F117" s="104">
        <f>SUM(F110:F116)</f>
        <v>0</v>
      </c>
      <c r="G117" s="104"/>
      <c r="H117" s="140"/>
      <c r="I117" s="104">
        <f>SUM(I110:I116)</f>
        <v>0</v>
      </c>
      <c r="J117" s="140"/>
      <c r="K117" s="104"/>
      <c r="L117" s="104">
        <f>SUM(L110:L116)</f>
        <v>0</v>
      </c>
      <c r="M117" s="104"/>
      <c r="N117" s="104"/>
      <c r="O117" s="104">
        <f>SUM(O110:O116)</f>
        <v>0</v>
      </c>
      <c r="P117" s="87"/>
      <c r="Q117" s="87"/>
      <c r="R117" s="139">
        <f>SUM(C117:O117)</f>
        <v>0</v>
      </c>
      <c r="W117" s="87"/>
      <c r="X117" s="104">
        <f>SUM(X110:X116)</f>
        <v>0</v>
      </c>
      <c r="Y117" s="98"/>
      <c r="Z117" s="98"/>
      <c r="AA117" s="104">
        <f>SUM(AA110:AA116)</f>
        <v>0</v>
      </c>
      <c r="AB117" s="98"/>
      <c r="AC117" s="98"/>
      <c r="AD117" s="104">
        <f>SUM(AD110:AD116)</f>
        <v>0</v>
      </c>
      <c r="AE117" s="98"/>
      <c r="AF117" s="98"/>
      <c r="AG117" s="104">
        <f>SUM(AG110:AG116)</f>
        <v>0</v>
      </c>
      <c r="AH117" s="98"/>
      <c r="AI117" s="98"/>
      <c r="AJ117" s="104">
        <f>SUM(AJ110:AJ116)</f>
        <v>0</v>
      </c>
      <c r="AK117" s="70"/>
      <c r="AL117" s="105">
        <f>SUM(X117:AJ117)</f>
        <v>0</v>
      </c>
      <c r="AM117" s="87"/>
      <c r="AO117" s="87"/>
      <c r="AP117" s="104">
        <f>SUM(AP110:AP116)</f>
        <v>0</v>
      </c>
      <c r="AQ117" s="98"/>
      <c r="AR117" s="98"/>
      <c r="AS117" s="104">
        <f>SUM(AS110:AS116)</f>
        <v>0</v>
      </c>
      <c r="AT117" s="98"/>
      <c r="AU117" s="98"/>
      <c r="AV117" s="104">
        <f>SUM(AV110:AV116)</f>
        <v>0</v>
      </c>
      <c r="AW117" s="98"/>
      <c r="AX117" s="98"/>
      <c r="AY117" s="104">
        <f>SUM(AY110:AY116)</f>
        <v>0</v>
      </c>
      <c r="AZ117" s="98"/>
      <c r="BA117" s="98"/>
      <c r="BB117" s="104">
        <f>SUM(BB110:BB116)</f>
        <v>0</v>
      </c>
      <c r="BC117" s="70"/>
      <c r="BD117" s="105">
        <f>SUM(AP117:BB117)</f>
        <v>0</v>
      </c>
      <c r="BE117" s="87"/>
    </row>
    <row r="118" spans="1:57" hidden="1" x14ac:dyDescent="0.2">
      <c r="A118" s="37"/>
      <c r="B118" s="37"/>
      <c r="C118" s="90"/>
      <c r="D118" s="90"/>
      <c r="E118" s="47"/>
      <c r="F118" s="90"/>
      <c r="G118" s="47"/>
      <c r="H118" s="47"/>
      <c r="I118" s="90"/>
      <c r="J118" s="47"/>
      <c r="K118" s="47"/>
      <c r="L118" s="90"/>
      <c r="M118" s="141"/>
      <c r="N118" s="142"/>
      <c r="O118" s="90"/>
      <c r="P118" s="87"/>
      <c r="Q118" s="87"/>
      <c r="R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</row>
    <row r="119" spans="1:57" hidden="1" x14ac:dyDescent="0.2">
      <c r="A119" s="37"/>
      <c r="B119" s="96" t="s">
        <v>14</v>
      </c>
      <c r="C119" s="97">
        <f>IF(LEFT(C84,1)="d",D84,IF(MID(C84,2,1)="d",D84,0))</f>
        <v>0</v>
      </c>
      <c r="D119" s="98"/>
      <c r="E119" s="93"/>
      <c r="F119" s="97">
        <f>IF(LEFT(F84,1)="d",G84,IF(MID(F84,2,1)="d",G84,0))</f>
        <v>0</v>
      </c>
      <c r="G119" s="93"/>
      <c r="H119" s="140"/>
      <c r="I119" s="97">
        <f>IF(LEFT(I84,1)="d",J84,IF(MID(I84,2,1)="d",J84,0))</f>
        <v>0</v>
      </c>
      <c r="J119" s="140"/>
      <c r="K119" s="93"/>
      <c r="L119" s="97">
        <f>IF(LEFT(L84,1)="d",M84,IF(MID(L84,2,1)="d",M84,0))</f>
        <v>0</v>
      </c>
      <c r="M119" s="141"/>
      <c r="N119" s="142"/>
      <c r="O119" s="97">
        <f>IF(LEFT(O84,1)="d",P84,IF(MID(O84,2,1)="d",P84,0))</f>
        <v>0</v>
      </c>
      <c r="P119" s="87"/>
      <c r="Q119" s="87"/>
      <c r="R119" s="87"/>
      <c r="W119" s="87"/>
      <c r="X119" s="97">
        <f>IF(LEFT(X84,1)="d",Y84,IF(MID(X84,2,1)="d",Y84,0))</f>
        <v>0</v>
      </c>
      <c r="Y119" s="98"/>
      <c r="Z119" s="98"/>
      <c r="AA119" s="97">
        <f>IF(LEFT(AA84,1)="d",AB84,IF(MID(AA84,2,1)="d",AB84,0))</f>
        <v>0</v>
      </c>
      <c r="AB119" s="98"/>
      <c r="AC119" s="98"/>
      <c r="AD119" s="97">
        <f>IF(LEFT(AD84,1)="d",AE84,IF(MID(AD84,2,1)="d",AE84,0))</f>
        <v>0</v>
      </c>
      <c r="AE119" s="98"/>
      <c r="AF119" s="98"/>
      <c r="AG119" s="97">
        <f>IF(LEFT(AG84,1)="d",AH84,IF(MID(AG84,2,1)="d",AH84,0))</f>
        <v>0</v>
      </c>
      <c r="AH119" s="98"/>
      <c r="AI119" s="98"/>
      <c r="AJ119" s="97">
        <f>IF(LEFT(AJ84,1)="d",AK84,IF(MID(AJ84,2,1)="d",AK84,0))</f>
        <v>0</v>
      </c>
      <c r="AK119" s="70"/>
      <c r="AL119" s="99"/>
      <c r="AM119" s="87"/>
      <c r="AO119" s="87"/>
      <c r="AP119" s="97">
        <f>IF(LEFT(AP84,1)="d",AQ84,IF(MID(AP84,2,1)="d",AQ84,0))</f>
        <v>0</v>
      </c>
      <c r="AQ119" s="98"/>
      <c r="AR119" s="98"/>
      <c r="AS119" s="97">
        <f>IF(LEFT(AS84,1)="d",AT84,IF(MID(AS84,2,1)="d",AT84,0))</f>
        <v>0</v>
      </c>
      <c r="AT119" s="98"/>
      <c r="AU119" s="98"/>
      <c r="AV119" s="97">
        <f>IF(LEFT(AV84,1)="d",AW84,IF(MID(AV84,2,1)="d",AW84,0))</f>
        <v>0</v>
      </c>
      <c r="AW119" s="98"/>
      <c r="AX119" s="98"/>
      <c r="AY119" s="97">
        <f>IF(LEFT(AY84,1)="d",AZ84,IF(MID(AY84,2,1)="d",AZ84,0))</f>
        <v>0</v>
      </c>
      <c r="AZ119" s="98"/>
      <c r="BA119" s="98"/>
      <c r="BB119" s="97">
        <f>IF(LEFT(BB84,1)="d",BC84,IF(MID(BB84,2,1)="d",BC84,0))</f>
        <v>0</v>
      </c>
      <c r="BC119" s="70"/>
      <c r="BD119" s="99"/>
      <c r="BE119" s="87"/>
    </row>
    <row r="120" spans="1:57" hidden="1" x14ac:dyDescent="0.2">
      <c r="A120" s="37"/>
      <c r="B120" s="96"/>
      <c r="C120" s="97">
        <f t="shared" ref="C120:C125" si="60">IF(LEFT(C85,1)="d",D85,IF(MID(C85,2,1)="d",D85,0))</f>
        <v>0</v>
      </c>
      <c r="D120" s="98"/>
      <c r="E120" s="93"/>
      <c r="F120" s="97">
        <f t="shared" ref="F120:F125" si="61">IF(LEFT(F85,1)="d",G85,IF(MID(F85,2,1)="d",G85,0))</f>
        <v>0</v>
      </c>
      <c r="G120" s="93"/>
      <c r="H120" s="140"/>
      <c r="I120" s="97">
        <f t="shared" ref="I120:I125" si="62">IF(LEFT(I85,1)="d",J85,IF(MID(I85,2,1)="d",J85,0))</f>
        <v>0</v>
      </c>
      <c r="J120" s="140"/>
      <c r="K120" s="93"/>
      <c r="L120" s="97">
        <f t="shared" ref="L120:L125" si="63">IF(LEFT(L85,1)="d",M85,IF(MID(L85,2,1)="d",M85,0))</f>
        <v>0</v>
      </c>
      <c r="M120" s="141"/>
      <c r="N120" s="142"/>
      <c r="O120" s="97">
        <f t="shared" ref="O120:O125" si="64">IF(LEFT(O85,1)="d",P85,IF(MID(O85,2,1)="d",P85,0))</f>
        <v>0</v>
      </c>
      <c r="P120" s="107"/>
      <c r="Q120" s="107"/>
      <c r="R120" s="107"/>
      <c r="W120" s="107"/>
      <c r="X120" s="97">
        <f t="shared" ref="X120:X124" si="65">IF(LEFT(X85,1)="d",Y85,IF(MID(X85,2,1)="d",Y85,0))</f>
        <v>0</v>
      </c>
      <c r="Y120" s="98"/>
      <c r="Z120" s="98"/>
      <c r="AA120" s="97">
        <f t="shared" ref="AA120:AA125" si="66">IF(LEFT(AA85,1)="d",AB85,IF(MID(AA85,2,1)="d",AB85,0))</f>
        <v>0</v>
      </c>
      <c r="AB120" s="98"/>
      <c r="AC120" s="98"/>
      <c r="AD120" s="97">
        <f t="shared" ref="AD120:AD125" si="67">IF(LEFT(AD85,1)="d",AE85,IF(MID(AD85,2,1)="d",AE85,0))</f>
        <v>0</v>
      </c>
      <c r="AE120" s="98"/>
      <c r="AF120" s="98"/>
      <c r="AG120" s="97">
        <f t="shared" ref="AG120:AG125" si="68">IF(LEFT(AG85,1)="d",AH85,IF(MID(AG85,2,1)="d",AH85,0))</f>
        <v>0</v>
      </c>
      <c r="AH120" s="98"/>
      <c r="AI120" s="98"/>
      <c r="AJ120" s="97">
        <f t="shared" ref="AJ120:AJ125" si="69">IF(LEFT(AJ85,1)="d",AK85,IF(MID(AJ85,2,1)="d",AK85,0))</f>
        <v>0</v>
      </c>
      <c r="AK120" s="70"/>
      <c r="AL120" s="99"/>
      <c r="AM120" s="107"/>
      <c r="AO120" s="107"/>
      <c r="AP120" s="97">
        <f t="shared" ref="AP120:AP125" si="70">IF(LEFT(AP85,1)="d",AQ85,IF(MID(AP85,2,1)="d",AQ85,0))</f>
        <v>0</v>
      </c>
      <c r="AQ120" s="98"/>
      <c r="AR120" s="98"/>
      <c r="AS120" s="97">
        <f t="shared" ref="AS120:AS125" si="71">IF(LEFT(AS85,1)="d",AT85,IF(MID(AS85,2,1)="d",AT85,0))</f>
        <v>0</v>
      </c>
      <c r="AT120" s="98"/>
      <c r="AU120" s="98"/>
      <c r="AV120" s="97">
        <f t="shared" ref="AV120:AV125" si="72">IF(LEFT(AV85,1)="d",AW85,IF(MID(AV85,2,1)="d",AW85,0))</f>
        <v>0</v>
      </c>
      <c r="AW120" s="98"/>
      <c r="AX120" s="98"/>
      <c r="AY120" s="97">
        <f t="shared" ref="AY120:AY125" si="73">IF(LEFT(AY85,1)="d",AZ85,IF(MID(AY85,2,1)="d",AZ85,0))</f>
        <v>0</v>
      </c>
      <c r="AZ120" s="98"/>
      <c r="BA120" s="98"/>
      <c r="BB120" s="97">
        <f t="shared" ref="BB120:BB125" si="74">IF(LEFT(BB85,1)="d",BC85,IF(MID(BB85,2,1)="d",BC85,0))</f>
        <v>0</v>
      </c>
      <c r="BC120" s="70"/>
      <c r="BD120" s="99"/>
      <c r="BE120" s="107"/>
    </row>
    <row r="121" spans="1:57" hidden="1" x14ac:dyDescent="0.2">
      <c r="A121" s="37"/>
      <c r="B121" s="96"/>
      <c r="C121" s="97">
        <f t="shared" si="60"/>
        <v>0</v>
      </c>
      <c r="D121" s="98"/>
      <c r="E121" s="93"/>
      <c r="F121" s="97">
        <f t="shared" si="61"/>
        <v>0</v>
      </c>
      <c r="G121" s="93"/>
      <c r="H121" s="140"/>
      <c r="I121" s="97">
        <f t="shared" si="62"/>
        <v>0</v>
      </c>
      <c r="J121" s="140"/>
      <c r="K121" s="93"/>
      <c r="L121" s="97">
        <f t="shared" si="63"/>
        <v>0</v>
      </c>
      <c r="M121" s="141"/>
      <c r="N121" s="142"/>
      <c r="O121" s="97">
        <f t="shared" si="64"/>
        <v>0</v>
      </c>
      <c r="P121" s="87"/>
      <c r="Q121" s="87"/>
      <c r="R121" s="87"/>
      <c r="W121" s="87"/>
      <c r="X121" s="97">
        <f t="shared" si="65"/>
        <v>0</v>
      </c>
      <c r="Y121" s="98"/>
      <c r="Z121" s="98"/>
      <c r="AA121" s="97">
        <f t="shared" si="66"/>
        <v>0</v>
      </c>
      <c r="AB121" s="98"/>
      <c r="AC121" s="98"/>
      <c r="AD121" s="97">
        <f t="shared" si="67"/>
        <v>0</v>
      </c>
      <c r="AE121" s="98"/>
      <c r="AF121" s="98"/>
      <c r="AG121" s="97">
        <f t="shared" si="68"/>
        <v>0</v>
      </c>
      <c r="AH121" s="98"/>
      <c r="AI121" s="98"/>
      <c r="AJ121" s="97">
        <f t="shared" si="69"/>
        <v>0</v>
      </c>
      <c r="AK121" s="70"/>
      <c r="AL121" s="99"/>
      <c r="AM121" s="87"/>
      <c r="AO121" s="87"/>
      <c r="AP121" s="97">
        <f t="shared" si="70"/>
        <v>0</v>
      </c>
      <c r="AQ121" s="98"/>
      <c r="AR121" s="98"/>
      <c r="AS121" s="97">
        <f t="shared" si="71"/>
        <v>0</v>
      </c>
      <c r="AT121" s="98"/>
      <c r="AU121" s="98"/>
      <c r="AV121" s="97">
        <f t="shared" si="72"/>
        <v>0</v>
      </c>
      <c r="AW121" s="98"/>
      <c r="AX121" s="98"/>
      <c r="AY121" s="97">
        <f t="shared" si="73"/>
        <v>0</v>
      </c>
      <c r="AZ121" s="98"/>
      <c r="BA121" s="98"/>
      <c r="BB121" s="97">
        <f t="shared" si="74"/>
        <v>0</v>
      </c>
      <c r="BC121" s="70"/>
      <c r="BD121" s="99"/>
      <c r="BE121" s="87"/>
    </row>
    <row r="122" spans="1:57" hidden="1" x14ac:dyDescent="0.2">
      <c r="A122" s="37"/>
      <c r="B122" s="96"/>
      <c r="C122" s="97">
        <f t="shared" si="60"/>
        <v>0</v>
      </c>
      <c r="D122" s="98"/>
      <c r="E122" s="93"/>
      <c r="F122" s="97">
        <f t="shared" si="61"/>
        <v>0</v>
      </c>
      <c r="G122" s="93"/>
      <c r="H122" s="140"/>
      <c r="I122" s="97">
        <f t="shared" si="62"/>
        <v>0</v>
      </c>
      <c r="J122" s="140"/>
      <c r="K122" s="93"/>
      <c r="L122" s="97">
        <f t="shared" si="63"/>
        <v>0</v>
      </c>
      <c r="M122" s="141"/>
      <c r="N122" s="142"/>
      <c r="O122" s="97">
        <f t="shared" si="64"/>
        <v>0</v>
      </c>
      <c r="P122" s="87"/>
      <c r="Q122" s="87"/>
      <c r="R122" s="87"/>
      <c r="W122" s="87"/>
      <c r="X122" s="97">
        <f t="shared" si="65"/>
        <v>0</v>
      </c>
      <c r="Y122" s="98"/>
      <c r="Z122" s="98"/>
      <c r="AA122" s="97">
        <f t="shared" si="66"/>
        <v>0</v>
      </c>
      <c r="AB122" s="98"/>
      <c r="AC122" s="98"/>
      <c r="AD122" s="97">
        <f t="shared" si="67"/>
        <v>0</v>
      </c>
      <c r="AE122" s="98"/>
      <c r="AF122" s="98"/>
      <c r="AG122" s="97">
        <f t="shared" si="68"/>
        <v>0</v>
      </c>
      <c r="AH122" s="98"/>
      <c r="AI122" s="98"/>
      <c r="AJ122" s="97">
        <f t="shared" si="69"/>
        <v>0</v>
      </c>
      <c r="AK122" s="70"/>
      <c r="AL122" s="99"/>
      <c r="AM122" s="87"/>
      <c r="AO122" s="87"/>
      <c r="AP122" s="97">
        <f t="shared" si="70"/>
        <v>0</v>
      </c>
      <c r="AQ122" s="98"/>
      <c r="AR122" s="98"/>
      <c r="AS122" s="97">
        <f t="shared" si="71"/>
        <v>0</v>
      </c>
      <c r="AT122" s="98"/>
      <c r="AU122" s="98"/>
      <c r="AV122" s="97">
        <f t="shared" si="72"/>
        <v>0</v>
      </c>
      <c r="AW122" s="98"/>
      <c r="AX122" s="98"/>
      <c r="AY122" s="97">
        <f t="shared" si="73"/>
        <v>0</v>
      </c>
      <c r="AZ122" s="98"/>
      <c r="BA122" s="98"/>
      <c r="BB122" s="97">
        <f t="shared" si="74"/>
        <v>0</v>
      </c>
      <c r="BC122" s="70"/>
      <c r="BD122" s="99"/>
      <c r="BE122" s="87"/>
    </row>
    <row r="123" spans="1:57" hidden="1" x14ac:dyDescent="0.2">
      <c r="A123" s="37"/>
      <c r="B123" s="96"/>
      <c r="C123" s="97">
        <f t="shared" si="60"/>
        <v>0</v>
      </c>
      <c r="D123" s="98"/>
      <c r="E123" s="93"/>
      <c r="F123" s="97">
        <f t="shared" si="61"/>
        <v>0</v>
      </c>
      <c r="G123" s="93"/>
      <c r="H123" s="140"/>
      <c r="I123" s="97">
        <f t="shared" si="62"/>
        <v>0</v>
      </c>
      <c r="J123" s="140"/>
      <c r="K123" s="93"/>
      <c r="L123" s="97">
        <f t="shared" si="63"/>
        <v>0</v>
      </c>
      <c r="M123" s="141"/>
      <c r="N123" s="142"/>
      <c r="O123" s="97">
        <f t="shared" si="64"/>
        <v>0</v>
      </c>
      <c r="P123" s="87"/>
      <c r="Q123" s="87"/>
      <c r="R123" s="87"/>
      <c r="W123" s="87"/>
      <c r="X123" s="97">
        <f t="shared" si="65"/>
        <v>0</v>
      </c>
      <c r="Y123" s="98"/>
      <c r="Z123" s="98"/>
      <c r="AA123" s="97">
        <f t="shared" si="66"/>
        <v>0</v>
      </c>
      <c r="AB123" s="98"/>
      <c r="AC123" s="98"/>
      <c r="AD123" s="97">
        <f t="shared" si="67"/>
        <v>0</v>
      </c>
      <c r="AE123" s="98"/>
      <c r="AF123" s="98"/>
      <c r="AG123" s="97">
        <f t="shared" si="68"/>
        <v>0</v>
      </c>
      <c r="AH123" s="98"/>
      <c r="AI123" s="98"/>
      <c r="AJ123" s="97">
        <f t="shared" si="69"/>
        <v>0</v>
      </c>
      <c r="AK123" s="70"/>
      <c r="AL123" s="99"/>
      <c r="AM123" s="87"/>
      <c r="AO123" s="87"/>
      <c r="AP123" s="97">
        <f t="shared" si="70"/>
        <v>0</v>
      </c>
      <c r="AQ123" s="98"/>
      <c r="AR123" s="98"/>
      <c r="AS123" s="97">
        <f t="shared" si="71"/>
        <v>0</v>
      </c>
      <c r="AT123" s="98"/>
      <c r="AU123" s="98"/>
      <c r="AV123" s="97">
        <f t="shared" si="72"/>
        <v>0</v>
      </c>
      <c r="AW123" s="98"/>
      <c r="AX123" s="98"/>
      <c r="AY123" s="97">
        <f t="shared" si="73"/>
        <v>0</v>
      </c>
      <c r="AZ123" s="98"/>
      <c r="BA123" s="98"/>
      <c r="BB123" s="97">
        <f t="shared" si="74"/>
        <v>0</v>
      </c>
      <c r="BC123" s="70"/>
      <c r="BD123" s="99"/>
      <c r="BE123" s="87"/>
    </row>
    <row r="124" spans="1:57" hidden="1" x14ac:dyDescent="0.2">
      <c r="A124" s="37"/>
      <c r="B124" s="96"/>
      <c r="C124" s="97">
        <f t="shared" si="60"/>
        <v>0</v>
      </c>
      <c r="D124" s="98"/>
      <c r="E124" s="93"/>
      <c r="F124" s="97">
        <f t="shared" si="61"/>
        <v>0</v>
      </c>
      <c r="G124" s="93"/>
      <c r="H124" s="140"/>
      <c r="I124" s="97">
        <f t="shared" si="62"/>
        <v>0</v>
      </c>
      <c r="J124" s="140"/>
      <c r="K124" s="93"/>
      <c r="L124" s="97">
        <f t="shared" si="63"/>
        <v>0</v>
      </c>
      <c r="M124" s="141"/>
      <c r="N124" s="142"/>
      <c r="O124" s="97">
        <f t="shared" si="64"/>
        <v>0</v>
      </c>
      <c r="P124" s="87"/>
      <c r="Q124" s="87"/>
      <c r="R124" s="87"/>
      <c r="W124" s="87"/>
      <c r="X124" s="97">
        <f t="shared" si="65"/>
        <v>0</v>
      </c>
      <c r="Y124" s="98"/>
      <c r="Z124" s="98"/>
      <c r="AA124" s="97">
        <f t="shared" si="66"/>
        <v>0</v>
      </c>
      <c r="AB124" s="98"/>
      <c r="AC124" s="98"/>
      <c r="AD124" s="97">
        <f t="shared" si="67"/>
        <v>0</v>
      </c>
      <c r="AE124" s="98"/>
      <c r="AF124" s="98"/>
      <c r="AG124" s="97">
        <f t="shared" si="68"/>
        <v>0</v>
      </c>
      <c r="AH124" s="98"/>
      <c r="AI124" s="98"/>
      <c r="AJ124" s="97">
        <f t="shared" si="69"/>
        <v>0</v>
      </c>
      <c r="AK124" s="70"/>
      <c r="AL124" s="99"/>
      <c r="AM124" s="87"/>
      <c r="AO124" s="87"/>
      <c r="AP124" s="97">
        <f t="shared" si="70"/>
        <v>0</v>
      </c>
      <c r="AQ124" s="98"/>
      <c r="AR124" s="98"/>
      <c r="AS124" s="97">
        <f t="shared" si="71"/>
        <v>0</v>
      </c>
      <c r="AT124" s="98"/>
      <c r="AU124" s="98"/>
      <c r="AV124" s="97">
        <f t="shared" si="72"/>
        <v>0</v>
      </c>
      <c r="AW124" s="98"/>
      <c r="AX124" s="98"/>
      <c r="AY124" s="97">
        <f t="shared" si="73"/>
        <v>0</v>
      </c>
      <c r="AZ124" s="98"/>
      <c r="BA124" s="98"/>
      <c r="BB124" s="97">
        <f t="shared" si="74"/>
        <v>0</v>
      </c>
      <c r="BC124" s="70"/>
      <c r="BD124" s="99"/>
      <c r="BE124" s="87"/>
    </row>
    <row r="125" spans="1:57" hidden="1" x14ac:dyDescent="0.2">
      <c r="A125" s="37"/>
      <c r="B125" s="96"/>
      <c r="C125" s="116">
        <f t="shared" si="60"/>
        <v>0</v>
      </c>
      <c r="D125" s="98"/>
      <c r="E125" s="93"/>
      <c r="F125" s="116">
        <f t="shared" si="61"/>
        <v>0</v>
      </c>
      <c r="G125" s="93"/>
      <c r="H125" s="140"/>
      <c r="I125" s="116">
        <f t="shared" si="62"/>
        <v>0</v>
      </c>
      <c r="J125" s="140"/>
      <c r="K125" s="93"/>
      <c r="L125" s="116">
        <f t="shared" si="63"/>
        <v>0</v>
      </c>
      <c r="M125" s="86"/>
      <c r="N125" s="142"/>
      <c r="O125" s="116">
        <f t="shared" si="64"/>
        <v>0</v>
      </c>
      <c r="P125" s="87"/>
      <c r="Q125" s="87"/>
      <c r="R125" s="87"/>
      <c r="W125" s="87"/>
      <c r="X125" s="116">
        <f>IF(LEFT(X90,1)="d",Y90,IF(MID(X90,2,1)="d",Y90,0))</f>
        <v>0</v>
      </c>
      <c r="Y125" s="98"/>
      <c r="Z125" s="98"/>
      <c r="AA125" s="116">
        <f t="shared" si="66"/>
        <v>0</v>
      </c>
      <c r="AB125" s="98"/>
      <c r="AC125" s="98"/>
      <c r="AD125" s="116">
        <f t="shared" si="67"/>
        <v>0</v>
      </c>
      <c r="AE125" s="98"/>
      <c r="AF125" s="98"/>
      <c r="AG125" s="116">
        <f t="shared" si="68"/>
        <v>0</v>
      </c>
      <c r="AH125" s="98"/>
      <c r="AI125" s="98"/>
      <c r="AJ125" s="116">
        <f t="shared" si="69"/>
        <v>0</v>
      </c>
      <c r="AK125" s="70"/>
      <c r="AL125" s="102"/>
      <c r="AM125" s="87"/>
      <c r="AO125" s="87"/>
      <c r="AP125" s="116">
        <f t="shared" si="70"/>
        <v>0</v>
      </c>
      <c r="AQ125" s="98"/>
      <c r="AR125" s="98"/>
      <c r="AS125" s="116">
        <f t="shared" si="71"/>
        <v>0</v>
      </c>
      <c r="AT125" s="98"/>
      <c r="AU125" s="98"/>
      <c r="AV125" s="116">
        <f t="shared" si="72"/>
        <v>0</v>
      </c>
      <c r="AW125" s="98"/>
      <c r="AX125" s="98"/>
      <c r="AY125" s="116">
        <f t="shared" si="73"/>
        <v>0</v>
      </c>
      <c r="AZ125" s="98"/>
      <c r="BA125" s="98"/>
      <c r="BB125" s="116">
        <f t="shared" si="74"/>
        <v>0</v>
      </c>
      <c r="BC125" s="70"/>
      <c r="BD125" s="102"/>
      <c r="BE125" s="87"/>
    </row>
    <row r="126" spans="1:57" hidden="1" x14ac:dyDescent="0.2">
      <c r="A126" s="37"/>
      <c r="B126" s="103"/>
      <c r="C126" s="104">
        <f>SUM(C119:C125)</f>
        <v>0</v>
      </c>
      <c r="D126" s="98"/>
      <c r="E126" s="104"/>
      <c r="F126" s="104">
        <f>SUM(F119:F125)</f>
        <v>0</v>
      </c>
      <c r="G126" s="104"/>
      <c r="H126" s="140"/>
      <c r="I126" s="104">
        <f>SUM(I119:I125)</f>
        <v>0</v>
      </c>
      <c r="J126" s="140"/>
      <c r="K126" s="104"/>
      <c r="L126" s="104">
        <f>SUM(L119:L125)</f>
        <v>0</v>
      </c>
      <c r="M126" s="104"/>
      <c r="N126" s="142"/>
      <c r="O126" s="104">
        <f>SUM(O119:O125)</f>
        <v>0</v>
      </c>
      <c r="P126" s="87"/>
      <c r="Q126" s="87"/>
      <c r="R126" s="139">
        <f>SUM(C126:O126)</f>
        <v>0</v>
      </c>
      <c r="W126" s="87"/>
      <c r="X126" s="104">
        <f>SUM(X119:X125)</f>
        <v>0</v>
      </c>
      <c r="Y126" s="98"/>
      <c r="Z126" s="98"/>
      <c r="AA126" s="104">
        <f>SUM(AA119:AA125)</f>
        <v>0</v>
      </c>
      <c r="AB126" s="98"/>
      <c r="AC126" s="98"/>
      <c r="AD126" s="104">
        <f>SUM(AD119:AD125)</f>
        <v>0</v>
      </c>
      <c r="AE126" s="98"/>
      <c r="AF126" s="98"/>
      <c r="AG126" s="104">
        <f>SUM(AG119:AG125)</f>
        <v>0</v>
      </c>
      <c r="AH126" s="98"/>
      <c r="AI126" s="98"/>
      <c r="AJ126" s="104">
        <f>SUM(AJ119:AJ125)</f>
        <v>0</v>
      </c>
      <c r="AK126" s="70"/>
      <c r="AL126" s="105">
        <f>SUM(X126:AJ126)</f>
        <v>0</v>
      </c>
      <c r="AM126" s="87"/>
      <c r="AO126" s="87"/>
      <c r="AP126" s="104">
        <f>SUM(AP119:AP125)</f>
        <v>0</v>
      </c>
      <c r="AQ126" s="98"/>
      <c r="AR126" s="98"/>
      <c r="AS126" s="104">
        <f>SUM(AS119:AS125)</f>
        <v>0</v>
      </c>
      <c r="AT126" s="98"/>
      <c r="AU126" s="98"/>
      <c r="AV126" s="104">
        <f>SUM(AV119:AV125)</f>
        <v>0</v>
      </c>
      <c r="AW126" s="98"/>
      <c r="AX126" s="98"/>
      <c r="AY126" s="104">
        <f>SUM(AY119:AY125)</f>
        <v>0</v>
      </c>
      <c r="AZ126" s="98"/>
      <c r="BA126" s="98"/>
      <c r="BB126" s="104">
        <f>SUM(BB119:BB125)</f>
        <v>0</v>
      </c>
      <c r="BC126" s="70"/>
      <c r="BD126" s="105">
        <f>SUM(AP126:BB126)</f>
        <v>0</v>
      </c>
      <c r="BE126" s="87"/>
    </row>
    <row r="127" spans="1:57" hidden="1" x14ac:dyDescent="0.2">
      <c r="A127" s="37"/>
      <c r="B127" s="37"/>
      <c r="C127" s="90"/>
      <c r="D127" s="90"/>
      <c r="E127" s="47"/>
      <c r="F127" s="47"/>
      <c r="G127" s="47"/>
      <c r="H127" s="47"/>
      <c r="I127" s="47"/>
      <c r="J127" s="47"/>
      <c r="K127" s="47"/>
      <c r="L127" s="47"/>
      <c r="M127" s="47"/>
      <c r="N127" s="104"/>
      <c r="O127" s="89"/>
      <c r="P127" s="87"/>
      <c r="Q127" s="87"/>
      <c r="R127" s="87"/>
      <c r="W127" s="87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70">
        <f>SUM(AL88:AL122)</f>
        <v>0</v>
      </c>
      <c r="AM127" s="87"/>
      <c r="AO127" s="87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90"/>
      <c r="BD127" s="70">
        <f>SUM(BD88:BD122)</f>
        <v>0</v>
      </c>
      <c r="BE127" s="87"/>
    </row>
    <row r="128" spans="1:57" hidden="1" x14ac:dyDescent="0.2">
      <c r="A128" s="37"/>
      <c r="B128" s="37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70"/>
      <c r="N128" s="105"/>
      <c r="O128" s="87"/>
      <c r="P128" s="87"/>
      <c r="Q128" s="87"/>
      <c r="R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</row>
    <row r="129" spans="1:57" hidden="1" x14ac:dyDescent="0.2">
      <c r="A129" s="106" t="s">
        <v>63</v>
      </c>
      <c r="B129" s="106"/>
      <c r="C129" s="108">
        <f>C99+C108+C117+C126</f>
        <v>0</v>
      </c>
      <c r="D129" s="90"/>
      <c r="F129" s="108">
        <f>F99+F108+F117+F126</f>
        <v>0</v>
      </c>
      <c r="H129" s="90"/>
      <c r="I129" s="108">
        <f>I99+I108+I117+I126</f>
        <v>0</v>
      </c>
      <c r="J129" s="90"/>
      <c r="L129" s="108">
        <f>L99+L108+L117+L126</f>
        <v>0</v>
      </c>
      <c r="N129" s="109"/>
      <c r="O129" s="108">
        <f>O99+O108+O117+O126</f>
        <v>0</v>
      </c>
      <c r="P129" s="87"/>
      <c r="Q129" s="87"/>
      <c r="R129" s="108">
        <f>SUM(C129:P129)</f>
        <v>0</v>
      </c>
      <c r="W129" s="87"/>
      <c r="X129" s="108">
        <f>X99+X108+X117+X126</f>
        <v>0</v>
      </c>
      <c r="Y129" s="90"/>
      <c r="Z129" s="2"/>
      <c r="AA129" s="108">
        <f>AA99+AA108+AA117+AA126</f>
        <v>0</v>
      </c>
      <c r="AB129" s="2"/>
      <c r="AC129" s="90"/>
      <c r="AD129" s="108">
        <f>AD99+AD108+AD117+AD126</f>
        <v>0</v>
      </c>
      <c r="AE129" s="90"/>
      <c r="AG129" s="108">
        <f>AG99+AG108+AG117+AG126</f>
        <v>0</v>
      </c>
      <c r="AH129" s="2"/>
      <c r="AI129" s="109"/>
      <c r="AJ129" s="108">
        <f>AJ99+AJ108+AJ117+AJ126</f>
        <v>0</v>
      </c>
      <c r="AK129" s="87"/>
      <c r="AL129" s="87"/>
      <c r="AM129" s="108">
        <f>SUM(X129:AK129)</f>
        <v>0</v>
      </c>
      <c r="AO129" s="87"/>
      <c r="AP129" s="108">
        <f>AP99+AP108+AP117+AP126</f>
        <v>0</v>
      </c>
      <c r="AQ129" s="90"/>
      <c r="AR129" s="2"/>
      <c r="AS129" s="108">
        <f>AS99+AS108+AS117+AS126</f>
        <v>0</v>
      </c>
      <c r="AT129" s="2"/>
      <c r="AU129" s="90"/>
      <c r="AV129" s="108">
        <f>AV99+AV108+AV117+AV126</f>
        <v>0</v>
      </c>
      <c r="AW129" s="90"/>
      <c r="AY129" s="108">
        <f>AY99+AY108+AY117+AY126</f>
        <v>0</v>
      </c>
      <c r="AZ129" s="2"/>
      <c r="BA129" s="109"/>
      <c r="BB129" s="108">
        <f>BB99+BB108+BB117+BB126</f>
        <v>0</v>
      </c>
      <c r="BC129" s="87"/>
      <c r="BD129" s="87"/>
      <c r="BE129" s="108">
        <f>SUM(AP129:BC129)</f>
        <v>0</v>
      </c>
    </row>
    <row r="130" spans="1:57" hidden="1" x14ac:dyDescent="0.2">
      <c r="A130" s="37"/>
      <c r="B130" s="37"/>
      <c r="C130" s="90"/>
      <c r="D130" s="90"/>
      <c r="F130" s="90"/>
      <c r="H130" s="90"/>
      <c r="I130" s="90"/>
      <c r="J130" s="90"/>
      <c r="L130" s="90"/>
      <c r="N130" s="37"/>
      <c r="O130" s="90"/>
      <c r="P130" s="87"/>
      <c r="Q130" s="87"/>
      <c r="R130" s="86"/>
      <c r="W130" s="87"/>
      <c r="X130" s="90"/>
      <c r="Y130" s="90"/>
      <c r="Z130" s="2"/>
      <c r="AA130" s="90"/>
      <c r="AB130" s="2"/>
      <c r="AC130" s="90"/>
      <c r="AD130" s="90"/>
      <c r="AE130" s="90"/>
      <c r="AG130" s="90"/>
      <c r="AH130" s="2"/>
      <c r="AI130" s="37"/>
      <c r="AJ130" s="90"/>
      <c r="AK130" s="87"/>
      <c r="AL130" s="87"/>
      <c r="AM130" s="86"/>
      <c r="AO130" s="87"/>
      <c r="AP130" s="90"/>
      <c r="AQ130" s="90"/>
      <c r="AR130" s="2"/>
      <c r="AS130" s="90"/>
      <c r="AT130" s="2"/>
      <c r="AU130" s="90"/>
      <c r="AV130" s="90"/>
      <c r="AW130" s="90"/>
      <c r="AY130" s="90"/>
      <c r="AZ130" s="2"/>
      <c r="BA130" s="37"/>
      <c r="BB130" s="90"/>
      <c r="BC130" s="87"/>
      <c r="BD130" s="87"/>
      <c r="BE130" s="86"/>
    </row>
    <row r="131" spans="1:57" hidden="1" x14ac:dyDescent="0.2">
      <c r="A131" s="70" t="s">
        <v>64</v>
      </c>
      <c r="B131" s="37" t="s">
        <v>17</v>
      </c>
      <c r="C131" s="110">
        <f>COUNTIF(D84:D90,0.5)/2</f>
        <v>0</v>
      </c>
      <c r="D131" s="111"/>
      <c r="F131" s="110">
        <f>COUNTIF(G84:G90,0.5)/2</f>
        <v>0</v>
      </c>
      <c r="H131" s="111"/>
      <c r="I131" s="110">
        <f>COUNTIF(J84:J90,0.5)/2</f>
        <v>0</v>
      </c>
      <c r="J131" s="111"/>
      <c r="L131" s="110">
        <f>COUNTIF(M84:M90,0.5)/2</f>
        <v>0</v>
      </c>
      <c r="N131" s="37"/>
      <c r="O131" s="110">
        <f>COUNTIF(P84:P90,0.5)/2</f>
        <v>0</v>
      </c>
      <c r="P131" s="87"/>
      <c r="Q131" s="87"/>
      <c r="R131" s="110">
        <f>SUM(C131:P131)</f>
        <v>0</v>
      </c>
      <c r="W131" s="87"/>
      <c r="X131" s="110">
        <f>COUNTIF(Y84:Y90,0.5)/2</f>
        <v>0</v>
      </c>
      <c r="Y131" s="111"/>
      <c r="Z131" s="2"/>
      <c r="AA131" s="110">
        <f>COUNTIF(AB84:AB90,0.5)/2</f>
        <v>0</v>
      </c>
      <c r="AB131" s="2"/>
      <c r="AC131" s="111"/>
      <c r="AD131" s="110">
        <f>COUNTIF(AE84:AE90,0.5)/2</f>
        <v>0</v>
      </c>
      <c r="AE131" s="111"/>
      <c r="AG131" s="110">
        <f>COUNTIF(AH84:AH90,0.5)/2</f>
        <v>0</v>
      </c>
      <c r="AH131" s="2"/>
      <c r="AI131" s="37"/>
      <c r="AJ131" s="110">
        <f>COUNTIF(AK84:AK90,0.5)/2</f>
        <v>0</v>
      </c>
      <c r="AK131" s="87"/>
      <c r="AL131" s="87"/>
      <c r="AM131" s="110">
        <f>SUM(X131:AK131)</f>
        <v>0</v>
      </c>
      <c r="AO131" s="87"/>
      <c r="AP131" s="110">
        <f>COUNTIF(AQ84:AQ90,0.5)/2</f>
        <v>0</v>
      </c>
      <c r="AQ131" s="111"/>
      <c r="AR131" s="2"/>
      <c r="AS131" s="110">
        <f>COUNTIF(AT84:AT90,0.5)/2</f>
        <v>0</v>
      </c>
      <c r="AT131" s="2"/>
      <c r="AU131" s="111"/>
      <c r="AV131" s="110">
        <f>COUNTIF(AW84:AW90,0.5)/2</f>
        <v>0</v>
      </c>
      <c r="AW131" s="111"/>
      <c r="AY131" s="110">
        <f>COUNTIF(AZ84:AZ90,0.5)/2</f>
        <v>0</v>
      </c>
      <c r="AZ131" s="2"/>
      <c r="BA131" s="37"/>
      <c r="BB131" s="110">
        <f>COUNTIF(BC84:BC90,0.5)/2</f>
        <v>0</v>
      </c>
      <c r="BC131" s="87"/>
      <c r="BD131" s="87"/>
      <c r="BE131" s="110">
        <f>SUM(AP131:BC131)</f>
        <v>0</v>
      </c>
    </row>
    <row r="132" spans="1:57" hidden="1" x14ac:dyDescent="0.2">
      <c r="A132" s="70" t="s">
        <v>64</v>
      </c>
      <c r="B132" s="37" t="s">
        <v>18</v>
      </c>
      <c r="C132" s="110">
        <f>COUNTIF(C84:C90,"*Fö*")</f>
        <v>0</v>
      </c>
      <c r="D132" s="111"/>
      <c r="F132" s="110">
        <f>COUNTIF(F84:F90,"*Fö*")</f>
        <v>0</v>
      </c>
      <c r="H132" s="111"/>
      <c r="I132" s="110">
        <f>COUNTIF(I84:I90,"*Fö*")</f>
        <v>0</v>
      </c>
      <c r="J132" s="111"/>
      <c r="L132" s="110">
        <f>COUNTIF(L84:L90,"*Fö*")</f>
        <v>0</v>
      </c>
      <c r="N132" s="37"/>
      <c r="O132" s="110">
        <f>COUNTIF(O84:O90,"*Fö*")</f>
        <v>0</v>
      </c>
      <c r="P132" s="87"/>
      <c r="Q132" s="87"/>
      <c r="R132" s="110">
        <f>SUM(C132:P132)</f>
        <v>0</v>
      </c>
      <c r="W132" s="87"/>
      <c r="X132" s="110">
        <f>COUNTIF(X84:X90,"*Fö*")</f>
        <v>0</v>
      </c>
      <c r="Y132" s="111"/>
      <c r="Z132" s="2"/>
      <c r="AA132" s="110">
        <f>COUNTIF(AA84:AA90,"*Fö*")</f>
        <v>0</v>
      </c>
      <c r="AB132" s="2"/>
      <c r="AC132" s="111"/>
      <c r="AD132" s="110">
        <f>COUNTIF(AD84:AD90,"*Fö*")</f>
        <v>0</v>
      </c>
      <c r="AE132" s="111"/>
      <c r="AG132" s="110">
        <f>COUNTIF(AG84:AG90,"*Fö*")</f>
        <v>0</v>
      </c>
      <c r="AH132" s="2"/>
      <c r="AI132" s="37"/>
      <c r="AJ132" s="110">
        <f>COUNTIF(AJ84:AJ90,"*Fö*")</f>
        <v>0</v>
      </c>
      <c r="AK132" s="87"/>
      <c r="AL132" s="87"/>
      <c r="AM132" s="110">
        <f>SUM(X132:AK132)</f>
        <v>0</v>
      </c>
      <c r="AO132" s="87"/>
      <c r="AP132" s="110">
        <f>COUNTIF(AP84:AP90,"*Fö*")</f>
        <v>0</v>
      </c>
      <c r="AQ132" s="111"/>
      <c r="AR132" s="2"/>
      <c r="AS132" s="110">
        <f>COUNTIF(AS84:AS90,"*Fö*")</f>
        <v>0</v>
      </c>
      <c r="AT132" s="2"/>
      <c r="AU132" s="111"/>
      <c r="AV132" s="110">
        <f>COUNTIF(AV84:AV90,"*Fö*")</f>
        <v>0</v>
      </c>
      <c r="AW132" s="111"/>
      <c r="AY132" s="110">
        <f>COUNTIF(AY84:AY90,"*Fö*")</f>
        <v>0</v>
      </c>
      <c r="AZ132" s="2"/>
      <c r="BA132" s="37"/>
      <c r="BB132" s="110">
        <f>COUNTIF(BB84:BB90,"*Fö*")</f>
        <v>0</v>
      </c>
      <c r="BC132" s="87"/>
      <c r="BD132" s="87"/>
      <c r="BE132" s="110">
        <f>SUM(AP132:BC132)</f>
        <v>0</v>
      </c>
    </row>
    <row r="133" spans="1:57" hidden="1" x14ac:dyDescent="0.2">
      <c r="A133" s="37"/>
      <c r="B133" s="106" t="s">
        <v>16</v>
      </c>
      <c r="C133" s="112">
        <f>SUM(C129:C132)</f>
        <v>0</v>
      </c>
      <c r="D133" s="111"/>
      <c r="F133" s="112">
        <f>SUM(F129:F132)</f>
        <v>0</v>
      </c>
      <c r="H133" s="111"/>
      <c r="I133" s="112">
        <f>SUM(I129:I132)</f>
        <v>0</v>
      </c>
      <c r="J133" s="111"/>
      <c r="L133" s="112">
        <f>SUM(L129:L132)</f>
        <v>0</v>
      </c>
      <c r="N133" s="113"/>
      <c r="O133" s="112">
        <f>SUM(O129:O132)</f>
        <v>0</v>
      </c>
      <c r="P133" s="87"/>
      <c r="Q133" s="87"/>
      <c r="R133" s="112">
        <f>SUM(C133:O133)</f>
        <v>0</v>
      </c>
      <c r="W133" s="87"/>
      <c r="X133" s="112">
        <f>SUM(X129:X132)</f>
        <v>0</v>
      </c>
      <c r="Y133" s="111"/>
      <c r="Z133" s="2"/>
      <c r="AA133" s="112">
        <f>SUM(AA129:AA132)</f>
        <v>0</v>
      </c>
      <c r="AB133" s="2"/>
      <c r="AC133" s="111"/>
      <c r="AD133" s="112">
        <f>SUM(AD129:AD132)</f>
        <v>0</v>
      </c>
      <c r="AE133" s="111"/>
      <c r="AG133" s="112">
        <f>SUM(AG129:AG132)</f>
        <v>0</v>
      </c>
      <c r="AH133" s="2"/>
      <c r="AI133" s="113"/>
      <c r="AJ133" s="112">
        <f>SUM(AJ129:AJ132)</f>
        <v>0</v>
      </c>
      <c r="AK133" s="87"/>
      <c r="AL133" s="87"/>
      <c r="AM133" s="112">
        <f>SUM(X133:AJ133)</f>
        <v>0</v>
      </c>
      <c r="AO133" s="87"/>
      <c r="AP133" s="112">
        <f>SUM(AP129:AP132)</f>
        <v>0</v>
      </c>
      <c r="AQ133" s="111"/>
      <c r="AR133" s="2"/>
      <c r="AS133" s="112">
        <f>SUM(AS129:AS132)</f>
        <v>0</v>
      </c>
      <c r="AT133" s="2"/>
      <c r="AU133" s="111"/>
      <c r="AV133" s="112">
        <f>SUM(AV129:AV132)</f>
        <v>0</v>
      </c>
      <c r="AW133" s="111"/>
      <c r="AY133" s="112">
        <f>SUM(AY129:AY132)</f>
        <v>0</v>
      </c>
      <c r="AZ133" s="2"/>
      <c r="BA133" s="113"/>
      <c r="BB133" s="112">
        <f>SUM(BB129:BB132)</f>
        <v>0</v>
      </c>
      <c r="BC133" s="87"/>
      <c r="BD133" s="87"/>
      <c r="BE133" s="112">
        <f>SUM(AP133:BB133)</f>
        <v>0</v>
      </c>
    </row>
    <row r="134" spans="1:57" hidden="1" x14ac:dyDescent="0.2">
      <c r="A134" s="37"/>
      <c r="B134" s="37"/>
      <c r="C134" s="70"/>
      <c r="D134" s="90"/>
      <c r="E134" s="90"/>
      <c r="F134" s="90"/>
      <c r="G134" s="90"/>
      <c r="H134" s="90"/>
      <c r="I134" s="90"/>
      <c r="J134" s="90"/>
      <c r="K134" s="90"/>
      <c r="L134" s="90"/>
      <c r="M134" s="86"/>
      <c r="N134" s="88"/>
      <c r="O134" s="87"/>
      <c r="P134" s="87"/>
      <c r="Q134" s="87"/>
      <c r="R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</row>
    <row r="135" spans="1:57" hidden="1" x14ac:dyDescent="0.2">
      <c r="A135" s="37"/>
      <c r="B135" s="37"/>
      <c r="C135" s="70"/>
      <c r="D135" s="90"/>
      <c r="E135" s="90"/>
      <c r="F135" s="90"/>
      <c r="G135" s="90"/>
      <c r="H135" s="90"/>
      <c r="I135" s="90"/>
      <c r="J135" s="90"/>
      <c r="K135" s="90"/>
      <c r="L135" s="90"/>
      <c r="M135" s="86"/>
      <c r="N135" s="88"/>
      <c r="O135" s="87"/>
      <c r="P135" s="87"/>
      <c r="Q135" s="87"/>
      <c r="R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</row>
    <row r="136" spans="1:57" hidden="1" x14ac:dyDescent="0.2">
      <c r="A136" s="114" t="s">
        <v>40</v>
      </c>
      <c r="B136" s="115"/>
      <c r="C136" s="70"/>
      <c r="D136" s="90"/>
      <c r="E136" s="90"/>
      <c r="F136" s="90"/>
      <c r="G136" s="90"/>
      <c r="H136" s="90"/>
      <c r="I136" s="90"/>
      <c r="J136" s="90"/>
      <c r="K136" s="90"/>
      <c r="L136" s="90"/>
      <c r="M136" s="86"/>
      <c r="N136" s="88"/>
      <c r="O136" s="87"/>
      <c r="P136" s="87"/>
      <c r="Q136" s="87"/>
      <c r="R136" s="179" t="s">
        <v>15</v>
      </c>
      <c r="W136" s="87"/>
      <c r="AD136" s="87"/>
      <c r="AE136" s="87"/>
      <c r="AF136" s="87"/>
      <c r="AG136" s="87"/>
      <c r="AH136" s="87"/>
      <c r="AI136" s="87"/>
    </row>
    <row r="137" spans="1:57" hidden="1" x14ac:dyDescent="0.2">
      <c r="A137" s="70" t="s">
        <v>65</v>
      </c>
      <c r="B137" s="182" t="s">
        <v>32</v>
      </c>
      <c r="C137" s="145">
        <f>COUNTIF(C84:C90,"x*")</f>
        <v>0</v>
      </c>
      <c r="D137" s="146">
        <f>COUNTIF(X84:X90,"x*")</f>
        <v>0</v>
      </c>
      <c r="E137" s="147">
        <f>COUNTIF(AP84:AP90,"x*")</f>
        <v>0</v>
      </c>
      <c r="F137" s="145">
        <f>COUNTIF(F84:F90,"x*")</f>
        <v>0</v>
      </c>
      <c r="G137" s="146">
        <f>COUNTIF(AA84:AA90,"x*")</f>
        <v>0</v>
      </c>
      <c r="H137" s="147">
        <f>COUNTIF(AS84:AS90,"x*")</f>
        <v>0</v>
      </c>
      <c r="I137" s="145">
        <f>COUNTIF(I84:I90,"x*")</f>
        <v>0</v>
      </c>
      <c r="J137" s="146">
        <f>COUNTIF(AD84:AD90,"x*")</f>
        <v>0</v>
      </c>
      <c r="K137" s="147">
        <f>COUNTIF(AV84:AV90,"x*")</f>
        <v>0</v>
      </c>
      <c r="L137" s="145">
        <f>COUNTIF(L84:L90,"x*")</f>
        <v>0</v>
      </c>
      <c r="M137" s="146">
        <f>COUNTIF(AG84:AG90,"x*")</f>
        <v>0</v>
      </c>
      <c r="N137" s="147">
        <f>COUNTIF(AY84:AY90,"x*")</f>
        <v>0</v>
      </c>
      <c r="O137" s="145">
        <f>COUNTIF(O84:O90,"x*")</f>
        <v>0</v>
      </c>
      <c r="P137" s="146">
        <f>COUNTIF(AJ84:AJ90,"x*")</f>
        <v>0</v>
      </c>
      <c r="Q137" s="147">
        <f>COUNTIF(BB84:BB90,"x*")</f>
        <v>0</v>
      </c>
      <c r="R137" s="181">
        <f>SUM(C137:Q137)</f>
        <v>0</v>
      </c>
      <c r="S137" s="37"/>
      <c r="W137" s="87"/>
      <c r="AD137" s="87"/>
      <c r="AE137" s="87"/>
      <c r="AF137" s="87"/>
      <c r="AG137" s="87"/>
      <c r="AH137" s="87"/>
      <c r="AI137" s="87"/>
    </row>
    <row r="138" spans="1:57" hidden="1" x14ac:dyDescent="0.2">
      <c r="A138" s="70" t="s">
        <v>65</v>
      </c>
      <c r="B138" s="202" t="s">
        <v>33</v>
      </c>
      <c r="C138" s="148">
        <f>COUNTIF(C84:C90,"y*")</f>
        <v>0</v>
      </c>
      <c r="D138" s="149">
        <f>COUNTIF(X84:X90,"y*")</f>
        <v>0</v>
      </c>
      <c r="E138" s="150">
        <f>COUNTIF(AP84:AP90,"y*")</f>
        <v>0</v>
      </c>
      <c r="F138" s="148">
        <f>COUNTIF(F84:F90,"y*")</f>
        <v>0</v>
      </c>
      <c r="G138" s="149">
        <f>COUNTIF(AA84:AA90,"y*")</f>
        <v>0</v>
      </c>
      <c r="H138" s="150">
        <f>COUNTIF(AS84:AS90,"y*")</f>
        <v>0</v>
      </c>
      <c r="I138" s="148">
        <f>COUNTIF(I84:I90,"y*")</f>
        <v>0</v>
      </c>
      <c r="J138" s="149">
        <f>COUNTIF(AD84:AD90,"y*")</f>
        <v>0</v>
      </c>
      <c r="K138" s="150">
        <f>COUNTIF(AV84:AV90,"y*")</f>
        <v>0</v>
      </c>
      <c r="L138" s="148">
        <f>COUNTIF(L84:L90,"y*")</f>
        <v>0</v>
      </c>
      <c r="M138" s="149">
        <f>COUNTIF(AG84:AG90,"y*")</f>
        <v>0</v>
      </c>
      <c r="N138" s="150">
        <f>COUNTIF(AY84:AY90,"y*")</f>
        <v>0</v>
      </c>
      <c r="O138" s="148">
        <f>COUNTIF(O84:O90,"y*")</f>
        <v>0</v>
      </c>
      <c r="P138" s="149">
        <f>COUNTIF(AJ84:AJ90,"y*")</f>
        <v>0</v>
      </c>
      <c r="Q138" s="150">
        <f>COUNTIF(BB84:BB90,"y*")</f>
        <v>0</v>
      </c>
      <c r="R138" s="203">
        <f t="shared" ref="R138:R140" si="75">SUM(C138:Q138)</f>
        <v>0</v>
      </c>
      <c r="S138" s="37"/>
      <c r="W138" s="87"/>
      <c r="AD138" s="87"/>
      <c r="AE138" s="87"/>
      <c r="AF138" s="87"/>
      <c r="AG138" s="87"/>
      <c r="AH138" s="87"/>
      <c r="AI138" s="87"/>
    </row>
    <row r="139" spans="1:57" hidden="1" x14ac:dyDescent="0.2">
      <c r="A139" s="70" t="s">
        <v>65</v>
      </c>
      <c r="B139" s="201" t="s">
        <v>66</v>
      </c>
      <c r="C139" s="165">
        <f>COUNTIF(C84:C90,"z*")</f>
        <v>0</v>
      </c>
      <c r="D139" s="166">
        <f>COUNTIF(X84:X90,"z*")</f>
        <v>0</v>
      </c>
      <c r="E139" s="167">
        <f>COUNTIF(AP84:AP90,"z*")</f>
        <v>0</v>
      </c>
      <c r="F139" s="165">
        <f>COUNTIF(F84:F90,"z*")</f>
        <v>0</v>
      </c>
      <c r="G139" s="166">
        <f>COUNTIF(AA84:AA90,"z*")</f>
        <v>0</v>
      </c>
      <c r="H139" s="167">
        <f>COUNTIF(AS84:AS90,"z*")</f>
        <v>0</v>
      </c>
      <c r="I139" s="165">
        <f>COUNTIF(I84:I90,"z*")</f>
        <v>0</v>
      </c>
      <c r="J139" s="166">
        <f>COUNTIF(AD84:AD90,"z*")</f>
        <v>0</v>
      </c>
      <c r="K139" s="167">
        <f>COUNTIF(AV84:AV90,"z*")</f>
        <v>0</v>
      </c>
      <c r="L139" s="165">
        <f>COUNTIF(L84:L90,"z*")</f>
        <v>0</v>
      </c>
      <c r="M139" s="166">
        <f>COUNTIF(AG84:AG90,"z*")</f>
        <v>0</v>
      </c>
      <c r="N139" s="167">
        <f>COUNTIF(AY84:AY90,"z*")</f>
        <v>0</v>
      </c>
      <c r="O139" s="165">
        <f>COUNTIF(O84:O90,"z*")</f>
        <v>0</v>
      </c>
      <c r="P139" s="166">
        <f>COUNTIF(AJ84:AJ90,"z*")</f>
        <v>0</v>
      </c>
      <c r="Q139" s="167">
        <f>COUNTIF(BB84:BB90,"z*")</f>
        <v>0</v>
      </c>
      <c r="R139" s="204">
        <f t="shared" si="75"/>
        <v>0</v>
      </c>
      <c r="S139" s="37"/>
      <c r="W139" s="87"/>
      <c r="AD139" s="87"/>
      <c r="AE139" s="87"/>
      <c r="AF139" s="87"/>
      <c r="AG139" s="87"/>
      <c r="AH139" s="87"/>
      <c r="AI139" s="87"/>
    </row>
    <row r="140" spans="1:57" hidden="1" x14ac:dyDescent="0.2">
      <c r="A140" s="70" t="s">
        <v>65</v>
      </c>
      <c r="B140" s="205" t="s">
        <v>78</v>
      </c>
      <c r="C140" s="151">
        <f>COUNTIF(C84:C90,"w*")</f>
        <v>0</v>
      </c>
      <c r="D140" s="152">
        <f>COUNTIF(X84:X90,"w*")</f>
        <v>0</v>
      </c>
      <c r="E140" s="153">
        <f>COUNTIF(AP84:AP90,"w*")</f>
        <v>0</v>
      </c>
      <c r="F140" s="151">
        <f>COUNTIF(F84:F90,"w*")</f>
        <v>0</v>
      </c>
      <c r="G140" s="152">
        <f>COUNTIF(AA84:AA90,"w*")</f>
        <v>0</v>
      </c>
      <c r="H140" s="153">
        <f>COUNTIF(AS84:AS90,"w*")</f>
        <v>0</v>
      </c>
      <c r="I140" s="151">
        <f>COUNTIF(I84:I90,"w*")</f>
        <v>0</v>
      </c>
      <c r="J140" s="152">
        <f>COUNTIF(AD84:AD90,"w*")</f>
        <v>0</v>
      </c>
      <c r="K140" s="153">
        <f>COUNTIF(AV84:AV90,"w*")</f>
        <v>0</v>
      </c>
      <c r="L140" s="151">
        <f>COUNTIF(L84:L90,"w*")</f>
        <v>0</v>
      </c>
      <c r="M140" s="152">
        <f>COUNTIF(AG84:AG90,"w*")</f>
        <v>0</v>
      </c>
      <c r="N140" s="153">
        <f>COUNTIF(AY84:AY90,"w*")</f>
        <v>0</v>
      </c>
      <c r="O140" s="151">
        <f>COUNTIF(O84:O90,"w*")</f>
        <v>0</v>
      </c>
      <c r="P140" s="152">
        <f>COUNTIF(AJ84:AJ90,"w*")</f>
        <v>0</v>
      </c>
      <c r="Q140" s="153">
        <f>COUNTIF(BB84:BB90,"w*")</f>
        <v>0</v>
      </c>
      <c r="R140" s="206">
        <f t="shared" si="75"/>
        <v>0</v>
      </c>
      <c r="S140" s="37"/>
      <c r="W140" s="87"/>
      <c r="AD140" s="87"/>
      <c r="AE140" s="87"/>
      <c r="AF140" s="87"/>
      <c r="AG140" s="87"/>
      <c r="AH140" s="87"/>
      <c r="AI140" s="87"/>
    </row>
    <row r="141" spans="1:57" hidden="1" x14ac:dyDescent="0.2">
      <c r="A141" s="106"/>
      <c r="B141" s="106" t="s">
        <v>16</v>
      </c>
      <c r="C141" s="168">
        <f>COUNTIF(C137:C140,"&gt;0")</f>
        <v>0</v>
      </c>
      <c r="D141" s="170">
        <f t="shared" ref="D141:Q141" si="76">COUNTIF(D137:D140,"&gt;0")</f>
        <v>0</v>
      </c>
      <c r="E141" s="178">
        <f t="shared" si="76"/>
        <v>0</v>
      </c>
      <c r="F141" s="168">
        <f t="shared" si="76"/>
        <v>0</v>
      </c>
      <c r="G141" s="170">
        <f t="shared" si="76"/>
        <v>0</v>
      </c>
      <c r="H141" s="178">
        <f t="shared" si="76"/>
        <v>0</v>
      </c>
      <c r="I141" s="168">
        <f t="shared" si="76"/>
        <v>0</v>
      </c>
      <c r="J141" s="170">
        <f t="shared" si="76"/>
        <v>0</v>
      </c>
      <c r="K141" s="178">
        <f t="shared" si="76"/>
        <v>0</v>
      </c>
      <c r="L141" s="168">
        <f t="shared" si="76"/>
        <v>0</v>
      </c>
      <c r="M141" s="170">
        <f t="shared" si="76"/>
        <v>0</v>
      </c>
      <c r="N141" s="178">
        <f t="shared" si="76"/>
        <v>0</v>
      </c>
      <c r="O141" s="168">
        <f t="shared" si="76"/>
        <v>0</v>
      </c>
      <c r="P141" s="170">
        <f t="shared" si="76"/>
        <v>0</v>
      </c>
      <c r="Q141" s="169">
        <f t="shared" si="76"/>
        <v>0</v>
      </c>
      <c r="R141" s="180"/>
      <c r="S141" s="113"/>
      <c r="W141" s="87"/>
      <c r="AD141" s="87"/>
      <c r="AE141" s="87"/>
      <c r="AF141" s="87"/>
      <c r="AG141" s="87"/>
      <c r="AH141" s="87"/>
      <c r="AI141" s="87"/>
    </row>
    <row r="142" spans="1:57" hidden="1" x14ac:dyDescent="0.2">
      <c r="A142" s="37"/>
      <c r="B142" s="37"/>
      <c r="C142" s="37"/>
      <c r="D142" s="37"/>
      <c r="F142" s="37"/>
      <c r="H142" s="37"/>
      <c r="I142" s="37"/>
      <c r="J142" s="37"/>
      <c r="L142" s="37"/>
      <c r="M142" s="37"/>
      <c r="N142" s="37"/>
      <c r="O142" s="37"/>
      <c r="P142" s="87"/>
      <c r="Q142" s="87"/>
      <c r="R142" s="87"/>
      <c r="W142" s="87"/>
      <c r="AD142" s="87"/>
      <c r="AE142" s="87"/>
      <c r="AF142" s="87"/>
      <c r="AG142" s="87"/>
      <c r="AH142" s="87"/>
      <c r="AI142" s="87"/>
    </row>
    <row r="143" spans="1:57" hidden="1" x14ac:dyDescent="0.2">
      <c r="A143" s="37"/>
      <c r="B143" s="37"/>
      <c r="C143" s="117"/>
      <c r="D143" s="111"/>
      <c r="F143" s="117"/>
      <c r="H143" s="111"/>
      <c r="I143" s="117"/>
      <c r="J143" s="111"/>
      <c r="L143" s="117"/>
      <c r="M143" s="118"/>
      <c r="N143" s="37"/>
      <c r="O143" s="117"/>
      <c r="P143" s="87"/>
      <c r="Q143" s="87"/>
      <c r="R143" s="87"/>
      <c r="W143" s="87"/>
      <c r="AD143" s="87"/>
      <c r="AE143" s="87"/>
      <c r="AF143" s="87"/>
      <c r="AG143" s="87"/>
      <c r="AH143" s="87"/>
      <c r="AI143" s="87"/>
    </row>
    <row r="144" spans="1:57" hidden="1" x14ac:dyDescent="0.2">
      <c r="A144" s="37"/>
      <c r="B144" s="37"/>
      <c r="C144" s="117"/>
      <c r="D144" s="111"/>
      <c r="F144" s="117"/>
      <c r="H144" s="111"/>
      <c r="I144" s="117"/>
      <c r="J144" s="111"/>
      <c r="L144" s="117"/>
      <c r="M144" s="118"/>
      <c r="N144" s="37"/>
      <c r="O144" s="117"/>
      <c r="P144" s="87"/>
      <c r="Q144" s="87"/>
      <c r="R144" s="87"/>
      <c r="W144" s="87"/>
      <c r="AD144" s="87"/>
      <c r="AE144" s="87"/>
      <c r="AF144" s="87"/>
      <c r="AG144" s="87"/>
      <c r="AH144" s="87"/>
      <c r="AI144" s="87"/>
    </row>
    <row r="145" spans="1:57" hidden="1" x14ac:dyDescent="0.2">
      <c r="A145" s="225" t="s">
        <v>29</v>
      </c>
      <c r="B145" s="119"/>
      <c r="C145" s="120">
        <f>COUNTIF(C83:C90,"e")</f>
        <v>0</v>
      </c>
      <c r="D145" s="104"/>
      <c r="F145" s="120">
        <f>COUNTIF(F83:F90,"e")</f>
        <v>0</v>
      </c>
      <c r="H145" s="104"/>
      <c r="I145" s="120">
        <f>COUNTIF(I83:I90,"e")</f>
        <v>0</v>
      </c>
      <c r="J145" s="104"/>
      <c r="L145" s="120">
        <f>COUNTIF(L83:L90,"e")</f>
        <v>0</v>
      </c>
      <c r="N145" s="37"/>
      <c r="O145" s="120">
        <f>COUNTIF(O83:O90,"e")</f>
        <v>0</v>
      </c>
      <c r="P145" s="87"/>
      <c r="Q145" s="87"/>
      <c r="R145" s="226">
        <f>SUM(C145:O145)</f>
        <v>0</v>
      </c>
      <c r="W145" s="87"/>
      <c r="X145" s="120">
        <f>COUNTIF(X83:X90,"e")</f>
        <v>0</v>
      </c>
      <c r="Y145" s="104"/>
      <c r="Z145" s="2"/>
      <c r="AA145" s="120">
        <f>COUNTIF(AA83:AA90,"e")</f>
        <v>0</v>
      </c>
      <c r="AB145" s="2"/>
      <c r="AC145" s="104"/>
      <c r="AD145" s="120">
        <f>COUNTIF(AD83:AD90,"e")</f>
        <v>0</v>
      </c>
      <c r="AE145" s="104"/>
      <c r="AG145" s="120">
        <f>COUNTIF(AG83:AG90,"e")</f>
        <v>0</v>
      </c>
      <c r="AH145" s="2"/>
      <c r="AI145" s="37"/>
      <c r="AJ145" s="120">
        <f>COUNTIF(AJ83:AJ90,"e")</f>
        <v>0</v>
      </c>
      <c r="AK145" s="87"/>
      <c r="AL145" s="87"/>
      <c r="AM145" s="121">
        <f>SUM(X145:AJ145)</f>
        <v>0</v>
      </c>
      <c r="AP145" s="120">
        <f>COUNTIF(AP83:AP90,"e")</f>
        <v>0</v>
      </c>
      <c r="AQ145" s="104"/>
      <c r="AR145" s="2"/>
      <c r="AS145" s="120">
        <f>COUNTIF(AS83:AS90,"e")</f>
        <v>0</v>
      </c>
      <c r="AT145" s="2"/>
      <c r="AU145" s="104"/>
      <c r="AV145" s="120">
        <f>COUNTIF(AV83:AV90,"e")</f>
        <v>0</v>
      </c>
      <c r="AW145" s="104"/>
      <c r="AY145" s="120">
        <f>COUNTIF(AY83:AY90,"e")</f>
        <v>0</v>
      </c>
      <c r="AZ145" s="2"/>
      <c r="BA145" s="37"/>
      <c r="BB145" s="120">
        <f>COUNTIF(BB83:BB90,"e")</f>
        <v>0</v>
      </c>
      <c r="BC145" s="87"/>
      <c r="BD145" s="87"/>
      <c r="BE145" s="121">
        <f>SUM(AP145:BB145)</f>
        <v>0</v>
      </c>
    </row>
    <row r="146" spans="1:57" hidden="1" x14ac:dyDescent="0.2">
      <c r="A146" s="87"/>
      <c r="B146" s="87"/>
      <c r="C146" s="37"/>
      <c r="D146" s="105"/>
      <c r="E146" s="37"/>
      <c r="F146" s="122"/>
      <c r="G146" s="37"/>
      <c r="H146" s="105"/>
      <c r="I146" s="37"/>
      <c r="J146" s="105"/>
      <c r="K146" s="37"/>
      <c r="L146" s="123"/>
      <c r="M146" s="37"/>
      <c r="N146" s="37"/>
      <c r="O146" s="87"/>
      <c r="P146" s="87"/>
      <c r="Q146" s="87"/>
      <c r="R146" s="87"/>
      <c r="S146" s="87"/>
      <c r="T146" s="87"/>
      <c r="U146" s="87"/>
      <c r="V146" s="87"/>
      <c r="W146" s="87"/>
    </row>
    <row r="147" spans="1:57" hidden="1" x14ac:dyDescent="0.2">
      <c r="A147" s="87"/>
      <c r="B147" s="87"/>
      <c r="C147" s="70"/>
      <c r="D147" s="70"/>
      <c r="E147" s="70"/>
      <c r="F147" s="70"/>
      <c r="G147" s="37"/>
      <c r="H147" s="37"/>
      <c r="I147" s="70"/>
      <c r="J147" s="70"/>
      <c r="K147" s="70"/>
      <c r="L147" s="70"/>
      <c r="M147" s="37"/>
      <c r="N147" s="37"/>
      <c r="O147" s="87"/>
      <c r="P147" s="87"/>
      <c r="Q147" s="87"/>
      <c r="R147" s="87"/>
      <c r="S147" s="87"/>
      <c r="T147" s="87"/>
      <c r="U147" s="87"/>
      <c r="V147" s="87"/>
      <c r="W147" s="87"/>
    </row>
    <row r="148" spans="1:57" hidden="1" x14ac:dyDescent="0.2">
      <c r="A148" s="87"/>
      <c r="B148" s="87"/>
      <c r="C148" s="70"/>
      <c r="D148" s="70"/>
      <c r="E148" s="70"/>
      <c r="F148" s="70"/>
      <c r="G148" s="87"/>
      <c r="H148" s="87"/>
      <c r="I148" s="70"/>
      <c r="J148" s="70"/>
      <c r="K148" s="70"/>
      <c r="L148" s="70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</row>
    <row r="149" spans="1:57" hidden="1" x14ac:dyDescent="0.2">
      <c r="A149" s="87" t="s">
        <v>67</v>
      </c>
      <c r="B149" s="87"/>
      <c r="C149" s="124">
        <f>IF(C84&gt;"w",1,IF(C84="e",1,IF(C84="",1,0)))</f>
        <v>1</v>
      </c>
      <c r="D149" s="124">
        <f>IF(X84&gt;"w",1,IF(X84="e",1,IF(X84="",1,0)))</f>
        <v>1</v>
      </c>
      <c r="E149" s="124">
        <f>IF(AP84&gt;"w",1,IF(AP84="e",1,IF(AP84="",1,0)))</f>
        <v>1</v>
      </c>
      <c r="F149" s="124">
        <f t="shared" ref="F149:O149" si="77">IF(F84&gt;"w",1,IF(F84="e",1,IF(F84="",1,0)))</f>
        <v>1</v>
      </c>
      <c r="G149" s="124">
        <f>IF(AA84&gt;"w",1,IF(AA84="e",1,IF(AA84="",1,0)))</f>
        <v>1</v>
      </c>
      <c r="H149" s="124">
        <f>IF(AS84&gt;"w",1,IF(AS84="e",1,IF(AS84="",1,0)))</f>
        <v>1</v>
      </c>
      <c r="I149" s="124">
        <f t="shared" si="77"/>
        <v>1</v>
      </c>
      <c r="J149" s="124">
        <f>IF(AD84&gt;"w",1,IF(AD84="e",1,IF(AD84="",1,0)))</f>
        <v>1</v>
      </c>
      <c r="K149" s="124">
        <f>IF(AV84&gt;"w",1,IF(AV84="e",1,IF(AV84="",1,0)))</f>
        <v>1</v>
      </c>
      <c r="L149" s="124">
        <f t="shared" si="77"/>
        <v>1</v>
      </c>
      <c r="M149" s="124">
        <f>IF(AG84&gt;"w",1,IF(AG84="e",1,IF(AG84="",1,0)))</f>
        <v>1</v>
      </c>
      <c r="N149" s="124">
        <f>IF(AY84&gt;"w",1,IF(AY84="e",1,IF(AY84="",1,0)))</f>
        <v>1</v>
      </c>
      <c r="O149" s="124">
        <f t="shared" si="77"/>
        <v>1</v>
      </c>
      <c r="P149" s="124">
        <f>IF(AJ84&gt;"w",1,IF(AJ84="e",1,IF(AJ84="",1,0)))</f>
        <v>1</v>
      </c>
      <c r="Q149" s="190">
        <f>IF(BB84&gt;"w",1,IF(BB84="e",1,IF(BB84="",1,0)))</f>
        <v>1</v>
      </c>
      <c r="R149" s="87"/>
      <c r="AD149" s="87"/>
      <c r="AE149" s="87"/>
      <c r="AF149" s="87"/>
      <c r="AG149" s="87"/>
      <c r="AH149" s="87"/>
      <c r="AI149" s="87"/>
    </row>
    <row r="150" spans="1:57" hidden="1" x14ac:dyDescent="0.2">
      <c r="A150" s="87" t="s">
        <v>68</v>
      </c>
      <c r="B150" s="87"/>
      <c r="C150" s="124">
        <f t="shared" ref="C150:O155" si="78">IF(C85&gt;"w",1,IF(C85="e",1,IF(C85="",1,0)))</f>
        <v>1</v>
      </c>
      <c r="D150" s="124">
        <f t="shared" ref="D150:D155" si="79">IF(X85&gt;"w",1,IF(X85="e",1,IF(X85="",1,0)))</f>
        <v>1</v>
      </c>
      <c r="E150" s="124">
        <f t="shared" ref="E150:E155" si="80">IF(AP85&gt;"w",1,IF(AP85="e",1,IF(AP85="",1,0)))</f>
        <v>1</v>
      </c>
      <c r="F150" s="124">
        <f t="shared" si="78"/>
        <v>1</v>
      </c>
      <c r="G150" s="124">
        <f t="shared" ref="G150:G155" si="81">IF(AA85&gt;"w",1,IF(AA85="e",1,IF(AA85="",1,0)))</f>
        <v>1</v>
      </c>
      <c r="H150" s="124">
        <f t="shared" ref="H150:H155" si="82">IF(AS85&gt;"w",1,IF(AS85="e",1,IF(AS85="",1,0)))</f>
        <v>1</v>
      </c>
      <c r="I150" s="124">
        <f t="shared" si="78"/>
        <v>1</v>
      </c>
      <c r="J150" s="124">
        <f t="shared" ref="J150:J155" si="83">IF(AD85&gt;"w",1,IF(AD85="e",1,IF(AD85="",1,0)))</f>
        <v>1</v>
      </c>
      <c r="K150" s="124">
        <f t="shared" ref="K150:K155" si="84">IF(AV85&gt;"w",1,IF(AV85="e",1,IF(AV85="",1,0)))</f>
        <v>1</v>
      </c>
      <c r="L150" s="124">
        <f t="shared" si="78"/>
        <v>1</v>
      </c>
      <c r="M150" s="124">
        <f t="shared" ref="M150:M155" si="85">IF(AG85&gt;"w",1,IF(AG85="e",1,IF(AG85="",1,0)))</f>
        <v>1</v>
      </c>
      <c r="N150" s="124">
        <f t="shared" ref="N150:N155" si="86">IF(AY85&gt;"w",1,IF(AY85="e",1,IF(AY85="",1,0)))</f>
        <v>1</v>
      </c>
      <c r="O150" s="124">
        <f t="shared" si="78"/>
        <v>1</v>
      </c>
      <c r="P150" s="124">
        <f t="shared" ref="P150:P155" si="87">IF(AJ85&gt;"w",1,IF(AJ85="e",1,IF(AJ85="",1,0)))</f>
        <v>1</v>
      </c>
      <c r="Q150" s="190">
        <f t="shared" ref="Q150:Q155" si="88">IF(BB85&gt;"w",1,IF(BB85="e",1,IF(BB85="",1,0)))</f>
        <v>1</v>
      </c>
      <c r="R150" s="87"/>
      <c r="AD150" s="87"/>
      <c r="AE150" s="87"/>
      <c r="AF150" s="87"/>
      <c r="AG150" s="87"/>
      <c r="AH150" s="87"/>
      <c r="AI150" s="87"/>
    </row>
    <row r="151" spans="1:57" hidden="1" x14ac:dyDescent="0.2">
      <c r="A151" s="87" t="s">
        <v>69</v>
      </c>
      <c r="B151" s="87"/>
      <c r="C151" s="124">
        <f t="shared" si="78"/>
        <v>1</v>
      </c>
      <c r="D151" s="124">
        <f t="shared" si="79"/>
        <v>1</v>
      </c>
      <c r="E151" s="124">
        <f t="shared" si="80"/>
        <v>1</v>
      </c>
      <c r="F151" s="124">
        <f t="shared" si="78"/>
        <v>1</v>
      </c>
      <c r="G151" s="124">
        <f t="shared" si="81"/>
        <v>1</v>
      </c>
      <c r="H151" s="124">
        <f t="shared" si="82"/>
        <v>1</v>
      </c>
      <c r="I151" s="124">
        <f t="shared" si="78"/>
        <v>1</v>
      </c>
      <c r="J151" s="124">
        <f t="shared" si="83"/>
        <v>1</v>
      </c>
      <c r="K151" s="124">
        <f t="shared" si="84"/>
        <v>1</v>
      </c>
      <c r="L151" s="124">
        <f t="shared" si="78"/>
        <v>1</v>
      </c>
      <c r="M151" s="124">
        <f t="shared" si="85"/>
        <v>1</v>
      </c>
      <c r="N151" s="124">
        <f t="shared" si="86"/>
        <v>1</v>
      </c>
      <c r="O151" s="124">
        <f t="shared" si="78"/>
        <v>1</v>
      </c>
      <c r="P151" s="124">
        <f t="shared" si="87"/>
        <v>1</v>
      </c>
      <c r="Q151" s="190">
        <f t="shared" si="88"/>
        <v>1</v>
      </c>
      <c r="R151" s="87"/>
      <c r="AD151" s="87"/>
      <c r="AE151" s="87"/>
      <c r="AF151" s="87"/>
      <c r="AG151" s="87"/>
      <c r="AH151" s="87"/>
      <c r="AI151" s="87"/>
    </row>
    <row r="152" spans="1:57" hidden="1" x14ac:dyDescent="0.2">
      <c r="A152" s="87"/>
      <c r="B152" s="87"/>
      <c r="C152" s="124">
        <f t="shared" si="78"/>
        <v>1</v>
      </c>
      <c r="D152" s="124">
        <f t="shared" si="79"/>
        <v>1</v>
      </c>
      <c r="E152" s="124">
        <f t="shared" si="80"/>
        <v>1</v>
      </c>
      <c r="F152" s="124">
        <f t="shared" si="78"/>
        <v>1</v>
      </c>
      <c r="G152" s="124">
        <f t="shared" si="81"/>
        <v>1</v>
      </c>
      <c r="H152" s="124">
        <f t="shared" si="82"/>
        <v>1</v>
      </c>
      <c r="I152" s="124">
        <f t="shared" si="78"/>
        <v>1</v>
      </c>
      <c r="J152" s="124">
        <f t="shared" si="83"/>
        <v>1</v>
      </c>
      <c r="K152" s="124">
        <f t="shared" si="84"/>
        <v>1</v>
      </c>
      <c r="L152" s="124">
        <f t="shared" si="78"/>
        <v>1</v>
      </c>
      <c r="M152" s="124">
        <f t="shared" si="85"/>
        <v>1</v>
      </c>
      <c r="N152" s="124">
        <f t="shared" si="86"/>
        <v>1</v>
      </c>
      <c r="O152" s="124">
        <f t="shared" si="78"/>
        <v>1</v>
      </c>
      <c r="P152" s="124">
        <f t="shared" si="87"/>
        <v>1</v>
      </c>
      <c r="Q152" s="190">
        <f t="shared" si="88"/>
        <v>1</v>
      </c>
      <c r="R152" s="87"/>
      <c r="AD152" s="87"/>
      <c r="AE152" s="87"/>
      <c r="AF152" s="87"/>
      <c r="AG152" s="87"/>
      <c r="AH152" s="87"/>
      <c r="AI152" s="87"/>
    </row>
    <row r="153" spans="1:57" hidden="1" x14ac:dyDescent="0.2">
      <c r="A153" s="87"/>
      <c r="B153" s="87"/>
      <c r="C153" s="124">
        <f t="shared" si="78"/>
        <v>1</v>
      </c>
      <c r="D153" s="124">
        <f t="shared" si="79"/>
        <v>1</v>
      </c>
      <c r="E153" s="124">
        <f t="shared" si="80"/>
        <v>1</v>
      </c>
      <c r="F153" s="124">
        <f t="shared" si="78"/>
        <v>1</v>
      </c>
      <c r="G153" s="124">
        <f t="shared" si="81"/>
        <v>1</v>
      </c>
      <c r="H153" s="124">
        <f t="shared" si="82"/>
        <v>1</v>
      </c>
      <c r="I153" s="124">
        <f t="shared" si="78"/>
        <v>1</v>
      </c>
      <c r="J153" s="124">
        <f t="shared" si="83"/>
        <v>1</v>
      </c>
      <c r="K153" s="124">
        <f t="shared" si="84"/>
        <v>1</v>
      </c>
      <c r="L153" s="124">
        <f t="shared" si="78"/>
        <v>1</v>
      </c>
      <c r="M153" s="124">
        <f t="shared" si="85"/>
        <v>1</v>
      </c>
      <c r="N153" s="124">
        <f t="shared" si="86"/>
        <v>1</v>
      </c>
      <c r="O153" s="124">
        <f t="shared" si="78"/>
        <v>1</v>
      </c>
      <c r="P153" s="124">
        <f t="shared" si="87"/>
        <v>1</v>
      </c>
      <c r="Q153" s="190">
        <f t="shared" si="88"/>
        <v>1</v>
      </c>
      <c r="R153" s="87"/>
      <c r="AD153" s="87"/>
      <c r="AE153" s="87"/>
      <c r="AF153" s="87"/>
      <c r="AG153" s="87"/>
      <c r="AH153" s="87"/>
      <c r="AI153" s="87"/>
    </row>
    <row r="154" spans="1:57" hidden="1" x14ac:dyDescent="0.2">
      <c r="A154" s="87"/>
      <c r="B154" s="87"/>
      <c r="C154" s="124">
        <f t="shared" si="78"/>
        <v>1</v>
      </c>
      <c r="D154" s="124">
        <f t="shared" si="79"/>
        <v>1</v>
      </c>
      <c r="E154" s="124">
        <f t="shared" si="80"/>
        <v>1</v>
      </c>
      <c r="F154" s="124">
        <f t="shared" si="78"/>
        <v>1</v>
      </c>
      <c r="G154" s="124">
        <f t="shared" si="81"/>
        <v>1</v>
      </c>
      <c r="H154" s="124">
        <f t="shared" si="82"/>
        <v>1</v>
      </c>
      <c r="I154" s="124">
        <f t="shared" si="78"/>
        <v>1</v>
      </c>
      <c r="J154" s="124">
        <f t="shared" si="83"/>
        <v>1</v>
      </c>
      <c r="K154" s="124">
        <f t="shared" si="84"/>
        <v>1</v>
      </c>
      <c r="L154" s="124">
        <f t="shared" si="78"/>
        <v>1</v>
      </c>
      <c r="M154" s="124">
        <f t="shared" si="85"/>
        <v>1</v>
      </c>
      <c r="N154" s="124">
        <f t="shared" si="86"/>
        <v>1</v>
      </c>
      <c r="O154" s="124">
        <f t="shared" si="78"/>
        <v>1</v>
      </c>
      <c r="P154" s="124">
        <f t="shared" si="87"/>
        <v>1</v>
      </c>
      <c r="Q154" s="190">
        <f t="shared" si="88"/>
        <v>1</v>
      </c>
      <c r="R154" s="87"/>
      <c r="AD154" s="87"/>
      <c r="AE154" s="87"/>
      <c r="AF154" s="87"/>
      <c r="AG154" s="87"/>
      <c r="AH154" s="87"/>
      <c r="AI154" s="87"/>
    </row>
    <row r="155" spans="1:57" hidden="1" x14ac:dyDescent="0.2">
      <c r="A155" s="87"/>
      <c r="B155" s="87"/>
      <c r="C155" s="191">
        <f t="shared" si="78"/>
        <v>1</v>
      </c>
      <c r="D155" s="191">
        <f t="shared" si="79"/>
        <v>1</v>
      </c>
      <c r="E155" s="191">
        <f t="shared" si="80"/>
        <v>1</v>
      </c>
      <c r="F155" s="191">
        <f t="shared" si="78"/>
        <v>1</v>
      </c>
      <c r="G155" s="191">
        <f t="shared" si="81"/>
        <v>1</v>
      </c>
      <c r="H155" s="191">
        <f t="shared" si="82"/>
        <v>1</v>
      </c>
      <c r="I155" s="191">
        <f t="shared" si="78"/>
        <v>1</v>
      </c>
      <c r="J155" s="191">
        <f t="shared" si="83"/>
        <v>1</v>
      </c>
      <c r="K155" s="191">
        <f t="shared" si="84"/>
        <v>1</v>
      </c>
      <c r="L155" s="191">
        <f t="shared" si="78"/>
        <v>1</v>
      </c>
      <c r="M155" s="191">
        <f t="shared" si="85"/>
        <v>1</v>
      </c>
      <c r="N155" s="191">
        <f t="shared" si="86"/>
        <v>1</v>
      </c>
      <c r="O155" s="191">
        <f t="shared" si="78"/>
        <v>1</v>
      </c>
      <c r="P155" s="191">
        <f t="shared" si="87"/>
        <v>1</v>
      </c>
      <c r="Q155" s="120">
        <f t="shared" si="88"/>
        <v>1</v>
      </c>
      <c r="R155" s="87"/>
      <c r="AD155" s="87"/>
      <c r="AE155" s="87"/>
      <c r="AF155" s="87"/>
      <c r="AG155" s="87"/>
      <c r="AH155" s="87"/>
      <c r="AI155" s="87"/>
    </row>
    <row r="156" spans="1:57" hidden="1" x14ac:dyDescent="0.2">
      <c r="A156" s="87"/>
      <c r="B156" s="87"/>
      <c r="C156" s="70"/>
      <c r="D156" s="70"/>
      <c r="E156" s="70"/>
      <c r="F156" s="70"/>
      <c r="G156" s="87"/>
      <c r="H156" s="87"/>
      <c r="I156" s="70"/>
      <c r="J156" s="70"/>
      <c r="K156" s="70"/>
      <c r="L156" s="70"/>
      <c r="M156" s="87"/>
      <c r="N156" s="87"/>
      <c r="O156" s="87"/>
      <c r="P156" s="87"/>
      <c r="Q156" s="87"/>
      <c r="R156" s="87"/>
      <c r="AD156" s="87"/>
      <c r="AE156" s="87"/>
      <c r="AF156" s="87"/>
      <c r="AG156" s="87"/>
      <c r="AH156" s="87"/>
      <c r="AI156" s="87"/>
    </row>
    <row r="157" spans="1:57" hidden="1" x14ac:dyDescent="0.2">
      <c r="A157" s="87"/>
      <c r="B157" s="87"/>
      <c r="C157" s="70"/>
      <c r="D157" s="70">
        <f>MIN(C149:E149)</f>
        <v>1</v>
      </c>
      <c r="E157" s="70"/>
      <c r="F157" s="70"/>
      <c r="G157" s="70">
        <f>MIN(F149:H149)</f>
        <v>1</v>
      </c>
      <c r="H157" s="87"/>
      <c r="I157" s="70"/>
      <c r="J157" s="70">
        <f>MIN(I149:K149)</f>
        <v>1</v>
      </c>
      <c r="K157" s="70"/>
      <c r="L157" s="70"/>
      <c r="M157" s="70">
        <f>MIN(L149:N149)</f>
        <v>1</v>
      </c>
      <c r="N157" s="87"/>
      <c r="O157" s="87"/>
      <c r="P157" s="70">
        <f>MIN(O149:Q149)</f>
        <v>1</v>
      </c>
      <c r="Q157" s="87"/>
      <c r="R157" s="87"/>
      <c r="AD157" s="87"/>
      <c r="AE157" s="87"/>
      <c r="AF157" s="87"/>
      <c r="AG157" s="87"/>
      <c r="AH157" s="87"/>
      <c r="AI157" s="87"/>
    </row>
    <row r="158" spans="1:57" hidden="1" x14ac:dyDescent="0.2">
      <c r="D158" s="70">
        <f t="shared" ref="D158:D163" si="89">MIN(C150:E150)</f>
        <v>1</v>
      </c>
      <c r="F158" s="1"/>
      <c r="G158" s="70">
        <f t="shared" ref="G158:G163" si="90">MIN(F150:H150)</f>
        <v>1</v>
      </c>
      <c r="H158" s="1"/>
      <c r="I158" s="1"/>
      <c r="J158" s="70">
        <f t="shared" ref="J158:J163" si="91">MIN(I150:K150)</f>
        <v>1</v>
      </c>
      <c r="K158" s="1"/>
      <c r="L158" s="1"/>
      <c r="M158" s="70">
        <f t="shared" ref="M158:M163" si="92">MIN(L150:N150)</f>
        <v>1</v>
      </c>
      <c r="N158" s="1"/>
      <c r="O158" s="1"/>
      <c r="P158" s="70">
        <f t="shared" ref="P158:P163" si="93">MIN(O150:Q150)</f>
        <v>1</v>
      </c>
      <c r="Q158" s="1"/>
    </row>
    <row r="159" spans="1:57" hidden="1" x14ac:dyDescent="0.2">
      <c r="D159" s="70">
        <f t="shared" si="89"/>
        <v>1</v>
      </c>
      <c r="F159" s="1"/>
      <c r="G159" s="70">
        <f t="shared" si="90"/>
        <v>1</v>
      </c>
      <c r="H159" s="1"/>
      <c r="I159" s="1"/>
      <c r="J159" s="70">
        <f t="shared" si="91"/>
        <v>1</v>
      </c>
      <c r="K159" s="1"/>
      <c r="L159" s="1"/>
      <c r="M159" s="70">
        <f t="shared" si="92"/>
        <v>1</v>
      </c>
      <c r="N159" s="1"/>
      <c r="O159" s="1"/>
      <c r="P159" s="70">
        <f t="shared" si="93"/>
        <v>1</v>
      </c>
      <c r="Q159" s="1"/>
    </row>
    <row r="160" spans="1:57" hidden="1" x14ac:dyDescent="0.2">
      <c r="D160" s="70">
        <f t="shared" si="89"/>
        <v>1</v>
      </c>
      <c r="F160" s="1"/>
      <c r="G160" s="70">
        <f t="shared" si="90"/>
        <v>1</v>
      </c>
      <c r="H160" s="1"/>
      <c r="I160" s="1"/>
      <c r="J160" s="70">
        <f t="shared" si="91"/>
        <v>1</v>
      </c>
      <c r="K160" s="1"/>
      <c r="L160" s="1"/>
      <c r="M160" s="70">
        <f t="shared" si="92"/>
        <v>1</v>
      </c>
      <c r="N160" s="1"/>
      <c r="O160" s="1"/>
      <c r="P160" s="70">
        <f t="shared" si="93"/>
        <v>1</v>
      </c>
      <c r="Q160" s="1"/>
    </row>
    <row r="161" spans="1:17" hidden="1" x14ac:dyDescent="0.2">
      <c r="D161" s="70">
        <f t="shared" si="89"/>
        <v>1</v>
      </c>
      <c r="F161" s="1"/>
      <c r="G161" s="70">
        <f t="shared" si="90"/>
        <v>1</v>
      </c>
      <c r="H161" s="1"/>
      <c r="I161" s="1"/>
      <c r="J161" s="70">
        <f t="shared" si="91"/>
        <v>1</v>
      </c>
      <c r="K161" s="1"/>
      <c r="L161" s="1"/>
      <c r="M161" s="70">
        <f t="shared" si="92"/>
        <v>1</v>
      </c>
      <c r="N161" s="1"/>
      <c r="O161" s="1"/>
      <c r="P161" s="70">
        <f t="shared" si="93"/>
        <v>1</v>
      </c>
      <c r="Q161" s="1"/>
    </row>
    <row r="162" spans="1:17" hidden="1" x14ac:dyDescent="0.2">
      <c r="D162" s="70">
        <f t="shared" si="89"/>
        <v>1</v>
      </c>
      <c r="F162" s="1"/>
      <c r="G162" s="70">
        <f t="shared" si="90"/>
        <v>1</v>
      </c>
      <c r="H162" s="1"/>
      <c r="I162" s="1"/>
      <c r="J162" s="70">
        <f t="shared" si="91"/>
        <v>1</v>
      </c>
      <c r="K162" s="1"/>
      <c r="L162" s="1"/>
      <c r="M162" s="70">
        <f t="shared" si="92"/>
        <v>1</v>
      </c>
      <c r="N162" s="1"/>
      <c r="O162" s="1"/>
      <c r="P162" s="70">
        <f t="shared" si="93"/>
        <v>1</v>
      </c>
      <c r="Q162" s="1"/>
    </row>
    <row r="163" spans="1:17" hidden="1" x14ac:dyDescent="0.2">
      <c r="D163" s="70">
        <f t="shared" si="89"/>
        <v>1</v>
      </c>
      <c r="F163" s="1"/>
      <c r="G163" s="70">
        <f t="shared" si="90"/>
        <v>1</v>
      </c>
      <c r="H163" s="1"/>
      <c r="I163" s="1"/>
      <c r="J163" s="70">
        <f t="shared" si="91"/>
        <v>1</v>
      </c>
      <c r="K163" s="1"/>
      <c r="L163" s="1"/>
      <c r="M163" s="70">
        <f t="shared" si="92"/>
        <v>1</v>
      </c>
      <c r="N163" s="1"/>
      <c r="O163" s="1"/>
      <c r="P163" s="70">
        <f t="shared" si="93"/>
        <v>1</v>
      </c>
      <c r="Q163" s="1"/>
    </row>
    <row r="164" spans="1:17" hidden="1" x14ac:dyDescent="0.2">
      <c r="D164" s="70"/>
      <c r="F164" s="1"/>
      <c r="G164" s="70"/>
      <c r="H164" s="1"/>
      <c r="I164" s="1"/>
      <c r="J164" s="70"/>
      <c r="K164" s="1"/>
      <c r="L164" s="1"/>
      <c r="M164" s="70"/>
      <c r="N164" s="1"/>
      <c r="O164" s="1"/>
      <c r="P164" s="70"/>
      <c r="Q164" s="1"/>
    </row>
    <row r="165" spans="1:17" hidden="1" x14ac:dyDescent="0.2">
      <c r="D165" s="125">
        <f>COUNTIF(D157:D163,0)</f>
        <v>0</v>
      </c>
      <c r="F165" s="1"/>
      <c r="G165" s="125">
        <f>COUNTIF(G157:G163,0)</f>
        <v>0</v>
      </c>
      <c r="H165" s="1"/>
      <c r="I165" s="1"/>
      <c r="J165" s="125">
        <f>COUNTIF(J157:J163,0)</f>
        <v>0</v>
      </c>
      <c r="K165" s="1"/>
      <c r="L165" s="1"/>
      <c r="M165" s="125">
        <f>COUNTIF(M157:M163,0)</f>
        <v>0</v>
      </c>
      <c r="N165" s="1"/>
      <c r="O165" s="1"/>
      <c r="P165" s="125">
        <f>COUNTIF(P157:P163,0)</f>
        <v>0</v>
      </c>
      <c r="Q165" s="1"/>
    </row>
    <row r="166" spans="1:17" hidden="1" x14ac:dyDescent="0.2"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87" customFormat="1" ht="11.25" hidden="1" x14ac:dyDescent="0.2">
      <c r="A167" s="184" t="s">
        <v>79</v>
      </c>
      <c r="B167" s="184"/>
      <c r="C167" s="183">
        <f>IF(C84="x",0,IF(C84="xa",0,IF(C84="xb",0,IF(C84="xc",0,IF(C84="xd",0,1)))))</f>
        <v>1</v>
      </c>
      <c r="D167" s="183">
        <f>IF(X84="x",0,IF(X84="xa",0,IF(X84="xb",0,IF(X84="xc",0,IF(X84="xd",0,1)))))</f>
        <v>1</v>
      </c>
      <c r="E167" s="183">
        <f>IF(AP84="x",0,IF(AP84="xa",0,IF(AP84="xb",0,IF(AP84="xc",0,IF(AP84="xd",0,1)))))</f>
        <v>1</v>
      </c>
      <c r="F167" s="183">
        <f t="shared" ref="F167:O167" si="94">IF(F84="x",0,IF(F84="xa",0,IF(F84="xb",0,IF(F84="xc",0,IF(F84="xd",0,1)))))</f>
        <v>1</v>
      </c>
      <c r="G167" s="183">
        <f>IF(AA84="x",0,IF(AA84="xa",0,IF(AA84="xb",0,IF(AA84="xc",0,IF(AA84="xd",0,1)))))</f>
        <v>1</v>
      </c>
      <c r="H167" s="183">
        <f>IF(AS84="x",0,IF(AS84="xa",0,IF(AS84="xb",0,IF(AS84="xc",0,IF(AS84="xd",0,1)))))</f>
        <v>1</v>
      </c>
      <c r="I167" s="183">
        <f t="shared" si="94"/>
        <v>1</v>
      </c>
      <c r="J167" s="183">
        <f>IF(AD84="x",0,IF(AD84="xa",0,IF(AD84="xb",0,IF(AD84="xc",0,IF(AD84="xd",0,1)))))</f>
        <v>1</v>
      </c>
      <c r="K167" s="183">
        <f>IF(AV84="x",0,IF(AV84="xa",0,IF(AV84="xb",0,IF(AV84="xc",0,IF(AV84="xd",0,1)))))</f>
        <v>1</v>
      </c>
      <c r="L167" s="183">
        <f t="shared" si="94"/>
        <v>1</v>
      </c>
      <c r="M167" s="183">
        <f>IF(AG84="x",0,IF(AG84="xa",0,IF(AG84="xb",0,IF(AG84="xc",0,IF(AG84="xd",0,1)))))</f>
        <v>1</v>
      </c>
      <c r="N167" s="183">
        <f>IF(AY84="x",0,IF(AY84="xa",0,IF(AY84="xb",0,IF(AY84="xc",0,IF(AY84="xd",0,1)))))</f>
        <v>1</v>
      </c>
      <c r="O167" s="183">
        <f t="shared" si="94"/>
        <v>1</v>
      </c>
      <c r="P167" s="183">
        <f>IF(AJ84="x",0,IF(AJ84="xa",0,IF(AJ84="xb",0,IF(AJ84="xc",0,IF(AJ84="xd",0,1)))))</f>
        <v>1</v>
      </c>
      <c r="Q167" s="192">
        <f>IF(BB84="x",0,IF(BB84="xa",0,IF(BB84="xb",0,IF(BB84="xc",0,IF(BB84="xd",0,1)))))</f>
        <v>1</v>
      </c>
    </row>
    <row r="168" spans="1:17" s="87" customFormat="1" ht="11.25" hidden="1" x14ac:dyDescent="0.2">
      <c r="A168" s="87" t="s">
        <v>68</v>
      </c>
      <c r="C168" s="183">
        <f t="shared" ref="C168:O173" si="95">IF(C85="x",0,IF(C85="xa",0,IF(C85="xb",0,IF(C85="xc",0,IF(C85="xd",0,1)))))</f>
        <v>1</v>
      </c>
      <c r="D168" s="183">
        <f t="shared" ref="D168:D173" si="96">IF(X85="x",0,IF(X85="xa",0,IF(X85="xb",0,IF(X85="xc",0,IF(X85="xd",0,1)))))</f>
        <v>1</v>
      </c>
      <c r="E168" s="183">
        <f t="shared" ref="E168:E173" si="97">IF(AP85="x",0,IF(AP85="xa",0,IF(AP85="xb",0,IF(AP85="xc",0,IF(AP85="xd",0,1)))))</f>
        <v>1</v>
      </c>
      <c r="F168" s="183">
        <f t="shared" si="95"/>
        <v>1</v>
      </c>
      <c r="G168" s="183">
        <f t="shared" ref="G168:G173" si="98">IF(AA85="x",0,IF(AA85="xa",0,IF(AA85="xb",0,IF(AA85="xc",0,IF(AA85="xd",0,1)))))</f>
        <v>1</v>
      </c>
      <c r="H168" s="183">
        <f t="shared" ref="H168:H173" si="99">IF(AS85="x",0,IF(AS85="xa",0,IF(AS85="xb",0,IF(AS85="xc",0,IF(AS85="xd",0,1)))))</f>
        <v>1</v>
      </c>
      <c r="I168" s="183">
        <f t="shared" si="95"/>
        <v>1</v>
      </c>
      <c r="J168" s="183">
        <f t="shared" ref="J168:J173" si="100">IF(AD85="x",0,IF(AD85="xa",0,IF(AD85="xb",0,IF(AD85="xc",0,IF(AD85="xd",0,1)))))</f>
        <v>1</v>
      </c>
      <c r="K168" s="183">
        <f t="shared" ref="K168:K173" si="101">IF(AV85="x",0,IF(AV85="xa",0,IF(AV85="xb",0,IF(AV85="xc",0,IF(AV85="xd",0,1)))))</f>
        <v>1</v>
      </c>
      <c r="L168" s="183">
        <f t="shared" si="95"/>
        <v>1</v>
      </c>
      <c r="M168" s="183">
        <f t="shared" ref="M168:M173" si="102">IF(AG85="x",0,IF(AG85="xa",0,IF(AG85="xb",0,IF(AG85="xc",0,IF(AG85="xd",0,1)))))</f>
        <v>1</v>
      </c>
      <c r="N168" s="183">
        <f t="shared" ref="N168:N173" si="103">IF(AY85="x",0,IF(AY85="xa",0,IF(AY85="xb",0,IF(AY85="xc",0,IF(AY85="xd",0,1)))))</f>
        <v>1</v>
      </c>
      <c r="O168" s="183">
        <f t="shared" si="95"/>
        <v>1</v>
      </c>
      <c r="P168" s="183">
        <f t="shared" ref="P168:P173" si="104">IF(AJ85="x",0,IF(AJ85="xa",0,IF(AJ85="xb",0,IF(AJ85="xc",0,IF(AJ85="xd",0,1)))))</f>
        <v>1</v>
      </c>
      <c r="Q168" s="192">
        <f t="shared" ref="Q168:Q173" si="105">IF(BB85="x",0,IF(BB85="xa",0,IF(BB85="xb",0,IF(BB85="xc",0,IF(BB85="xd",0,1)))))</f>
        <v>1</v>
      </c>
    </row>
    <row r="169" spans="1:17" s="87" customFormat="1" ht="11.25" hidden="1" x14ac:dyDescent="0.2">
      <c r="A169" s="87" t="s">
        <v>69</v>
      </c>
      <c r="C169" s="183">
        <f t="shared" si="95"/>
        <v>1</v>
      </c>
      <c r="D169" s="183">
        <f t="shared" si="96"/>
        <v>1</v>
      </c>
      <c r="E169" s="183">
        <f t="shared" si="97"/>
        <v>1</v>
      </c>
      <c r="F169" s="183">
        <f t="shared" si="95"/>
        <v>1</v>
      </c>
      <c r="G169" s="183">
        <f t="shared" si="98"/>
        <v>1</v>
      </c>
      <c r="H169" s="183">
        <f t="shared" si="99"/>
        <v>1</v>
      </c>
      <c r="I169" s="183">
        <f t="shared" si="95"/>
        <v>1</v>
      </c>
      <c r="J169" s="183">
        <f t="shared" si="100"/>
        <v>1</v>
      </c>
      <c r="K169" s="183">
        <f t="shared" si="101"/>
        <v>1</v>
      </c>
      <c r="L169" s="183">
        <f t="shared" si="95"/>
        <v>1</v>
      </c>
      <c r="M169" s="183">
        <f t="shared" si="102"/>
        <v>1</v>
      </c>
      <c r="N169" s="183">
        <f t="shared" si="103"/>
        <v>1</v>
      </c>
      <c r="O169" s="183">
        <f t="shared" si="95"/>
        <v>1</v>
      </c>
      <c r="P169" s="183">
        <f t="shared" si="104"/>
        <v>1</v>
      </c>
      <c r="Q169" s="192">
        <f t="shared" si="105"/>
        <v>1</v>
      </c>
    </row>
    <row r="170" spans="1:17" s="87" customFormat="1" ht="11.25" hidden="1" x14ac:dyDescent="0.2">
      <c r="C170" s="183">
        <f t="shared" si="95"/>
        <v>1</v>
      </c>
      <c r="D170" s="183">
        <f t="shared" si="96"/>
        <v>1</v>
      </c>
      <c r="E170" s="183">
        <f t="shared" si="97"/>
        <v>1</v>
      </c>
      <c r="F170" s="183">
        <f t="shared" si="95"/>
        <v>1</v>
      </c>
      <c r="G170" s="183">
        <f t="shared" si="98"/>
        <v>1</v>
      </c>
      <c r="H170" s="183">
        <f t="shared" si="99"/>
        <v>1</v>
      </c>
      <c r="I170" s="183">
        <f t="shared" si="95"/>
        <v>1</v>
      </c>
      <c r="J170" s="183">
        <f t="shared" si="100"/>
        <v>1</v>
      </c>
      <c r="K170" s="183">
        <f t="shared" si="101"/>
        <v>1</v>
      </c>
      <c r="L170" s="183">
        <f t="shared" si="95"/>
        <v>1</v>
      </c>
      <c r="M170" s="183">
        <f t="shared" si="102"/>
        <v>1</v>
      </c>
      <c r="N170" s="183">
        <f t="shared" si="103"/>
        <v>1</v>
      </c>
      <c r="O170" s="183">
        <f t="shared" si="95"/>
        <v>1</v>
      </c>
      <c r="P170" s="183">
        <f t="shared" si="104"/>
        <v>1</v>
      </c>
      <c r="Q170" s="192">
        <f t="shared" si="105"/>
        <v>1</v>
      </c>
    </row>
    <row r="171" spans="1:17" s="87" customFormat="1" ht="11.25" hidden="1" x14ac:dyDescent="0.2">
      <c r="C171" s="183">
        <f t="shared" si="95"/>
        <v>1</v>
      </c>
      <c r="D171" s="183">
        <f t="shared" si="96"/>
        <v>1</v>
      </c>
      <c r="E171" s="183">
        <f t="shared" si="97"/>
        <v>1</v>
      </c>
      <c r="F171" s="183">
        <f t="shared" si="95"/>
        <v>1</v>
      </c>
      <c r="G171" s="183">
        <f t="shared" si="98"/>
        <v>1</v>
      </c>
      <c r="H171" s="183">
        <f t="shared" si="99"/>
        <v>1</v>
      </c>
      <c r="I171" s="183">
        <f t="shared" si="95"/>
        <v>1</v>
      </c>
      <c r="J171" s="183">
        <f t="shared" si="100"/>
        <v>1</v>
      </c>
      <c r="K171" s="183">
        <f t="shared" si="101"/>
        <v>1</v>
      </c>
      <c r="L171" s="183">
        <f t="shared" si="95"/>
        <v>1</v>
      </c>
      <c r="M171" s="183">
        <f t="shared" si="102"/>
        <v>1</v>
      </c>
      <c r="N171" s="183">
        <f t="shared" si="103"/>
        <v>1</v>
      </c>
      <c r="O171" s="183">
        <f t="shared" si="95"/>
        <v>1</v>
      </c>
      <c r="P171" s="183">
        <f t="shared" si="104"/>
        <v>1</v>
      </c>
      <c r="Q171" s="192">
        <f t="shared" si="105"/>
        <v>1</v>
      </c>
    </row>
    <row r="172" spans="1:17" s="87" customFormat="1" ht="11.25" hidden="1" x14ac:dyDescent="0.2">
      <c r="C172" s="183">
        <f t="shared" si="95"/>
        <v>1</v>
      </c>
      <c r="D172" s="183">
        <f t="shared" si="96"/>
        <v>1</v>
      </c>
      <c r="E172" s="183">
        <f t="shared" si="97"/>
        <v>1</v>
      </c>
      <c r="F172" s="183">
        <f t="shared" si="95"/>
        <v>1</v>
      </c>
      <c r="G172" s="183">
        <f t="shared" si="98"/>
        <v>1</v>
      </c>
      <c r="H172" s="183">
        <f t="shared" si="99"/>
        <v>1</v>
      </c>
      <c r="I172" s="183">
        <f t="shared" si="95"/>
        <v>1</v>
      </c>
      <c r="J172" s="183">
        <f t="shared" si="100"/>
        <v>1</v>
      </c>
      <c r="K172" s="183">
        <f t="shared" si="101"/>
        <v>1</v>
      </c>
      <c r="L172" s="183">
        <f t="shared" si="95"/>
        <v>1</v>
      </c>
      <c r="M172" s="183">
        <f t="shared" si="102"/>
        <v>1</v>
      </c>
      <c r="N172" s="183">
        <f t="shared" si="103"/>
        <v>1</v>
      </c>
      <c r="O172" s="183">
        <f t="shared" si="95"/>
        <v>1</v>
      </c>
      <c r="P172" s="183">
        <f t="shared" si="104"/>
        <v>1</v>
      </c>
      <c r="Q172" s="192">
        <f t="shared" si="105"/>
        <v>1</v>
      </c>
    </row>
    <row r="173" spans="1:17" s="87" customFormat="1" ht="11.25" hidden="1" x14ac:dyDescent="0.2">
      <c r="C173" s="187">
        <f t="shared" si="95"/>
        <v>1</v>
      </c>
      <c r="D173" s="187">
        <f t="shared" si="96"/>
        <v>1</v>
      </c>
      <c r="E173" s="187">
        <f t="shared" si="97"/>
        <v>1</v>
      </c>
      <c r="F173" s="187">
        <f t="shared" si="95"/>
        <v>1</v>
      </c>
      <c r="G173" s="187">
        <f t="shared" si="98"/>
        <v>1</v>
      </c>
      <c r="H173" s="187">
        <f t="shared" si="99"/>
        <v>1</v>
      </c>
      <c r="I173" s="187">
        <f t="shared" si="95"/>
        <v>1</v>
      </c>
      <c r="J173" s="187">
        <f t="shared" si="100"/>
        <v>1</v>
      </c>
      <c r="K173" s="187">
        <f t="shared" si="101"/>
        <v>1</v>
      </c>
      <c r="L173" s="187">
        <f t="shared" si="95"/>
        <v>1</v>
      </c>
      <c r="M173" s="187">
        <f t="shared" si="102"/>
        <v>1</v>
      </c>
      <c r="N173" s="187">
        <f t="shared" si="103"/>
        <v>1</v>
      </c>
      <c r="O173" s="187">
        <f t="shared" si="95"/>
        <v>1</v>
      </c>
      <c r="P173" s="187">
        <f t="shared" si="104"/>
        <v>1</v>
      </c>
      <c r="Q173" s="120">
        <f t="shared" si="105"/>
        <v>1</v>
      </c>
    </row>
    <row r="174" spans="1:17" s="87" customFormat="1" ht="11.25" hidden="1" x14ac:dyDescent="0.2">
      <c r="C174" s="70"/>
      <c r="D174" s="70"/>
      <c r="E174" s="70"/>
      <c r="F174" s="70"/>
      <c r="G174" s="70"/>
      <c r="H174" s="70"/>
      <c r="L174" s="70"/>
      <c r="M174" s="70"/>
      <c r="N174" s="70"/>
      <c r="O174" s="70"/>
      <c r="P174" s="70"/>
      <c r="Q174" s="70"/>
    </row>
    <row r="175" spans="1:17" s="87" customFormat="1" ht="11.25" hidden="1" x14ac:dyDescent="0.2">
      <c r="C175" s="70"/>
      <c r="D175" s="70">
        <f>MIN(C167:E167)</f>
        <v>1</v>
      </c>
      <c r="E175" s="70"/>
      <c r="F175" s="70"/>
      <c r="G175" s="70">
        <f>MIN(F167:H167)</f>
        <v>1</v>
      </c>
      <c r="H175" s="70"/>
      <c r="J175" s="87">
        <f>MIN(I167:K167)</f>
        <v>1</v>
      </c>
      <c r="L175" s="70"/>
      <c r="M175" s="70">
        <f>MIN(L167:N167)</f>
        <v>1</v>
      </c>
      <c r="N175" s="70"/>
      <c r="O175" s="70"/>
      <c r="P175" s="70">
        <f>MIN(O167:Q167)</f>
        <v>1</v>
      </c>
      <c r="Q175" s="70"/>
    </row>
    <row r="176" spans="1:17" s="87" customFormat="1" ht="11.25" hidden="1" x14ac:dyDescent="0.2">
      <c r="C176" s="70"/>
      <c r="D176" s="70">
        <f t="shared" ref="D176:D181" si="106">MIN(C168:E168)</f>
        <v>1</v>
      </c>
      <c r="E176" s="70"/>
      <c r="F176" s="70"/>
      <c r="G176" s="70">
        <f t="shared" ref="G176:G181" si="107">MIN(F168:H168)</f>
        <v>1</v>
      </c>
      <c r="H176" s="70"/>
      <c r="J176" s="87">
        <f t="shared" ref="J176:J181" si="108">MIN(I168:K168)</f>
        <v>1</v>
      </c>
      <c r="L176" s="70"/>
      <c r="M176" s="70">
        <f t="shared" ref="M176:M181" si="109">MIN(L168:N168)</f>
        <v>1</v>
      </c>
      <c r="N176" s="70"/>
      <c r="O176" s="70"/>
      <c r="P176" s="70">
        <f t="shared" ref="P176:P181" si="110">MIN(O168:Q168)</f>
        <v>1</v>
      </c>
      <c r="Q176" s="70"/>
    </row>
    <row r="177" spans="1:18" s="87" customFormat="1" ht="11.25" hidden="1" x14ac:dyDescent="0.2">
      <c r="C177" s="70"/>
      <c r="D177" s="70">
        <f t="shared" si="106"/>
        <v>1</v>
      </c>
      <c r="E177" s="70"/>
      <c r="F177" s="70"/>
      <c r="G177" s="70">
        <f t="shared" si="107"/>
        <v>1</v>
      </c>
      <c r="H177" s="70"/>
      <c r="J177" s="87">
        <f t="shared" si="108"/>
        <v>1</v>
      </c>
      <c r="L177" s="70"/>
      <c r="M177" s="70">
        <f t="shared" si="109"/>
        <v>1</v>
      </c>
      <c r="N177" s="70"/>
      <c r="O177" s="70"/>
      <c r="P177" s="70">
        <f t="shared" si="110"/>
        <v>1</v>
      </c>
      <c r="Q177" s="70"/>
    </row>
    <row r="178" spans="1:18" s="87" customFormat="1" ht="11.25" hidden="1" x14ac:dyDescent="0.2">
      <c r="C178" s="70"/>
      <c r="D178" s="70">
        <f t="shared" si="106"/>
        <v>1</v>
      </c>
      <c r="E178" s="70"/>
      <c r="F178" s="70"/>
      <c r="G178" s="70">
        <f t="shared" si="107"/>
        <v>1</v>
      </c>
      <c r="H178" s="70"/>
      <c r="J178" s="87">
        <f t="shared" si="108"/>
        <v>1</v>
      </c>
      <c r="L178" s="70"/>
      <c r="M178" s="70">
        <f t="shared" si="109"/>
        <v>1</v>
      </c>
      <c r="N178" s="70"/>
      <c r="O178" s="70"/>
      <c r="P178" s="70">
        <f t="shared" si="110"/>
        <v>1</v>
      </c>
      <c r="Q178" s="70"/>
    </row>
    <row r="179" spans="1:18" s="87" customFormat="1" ht="11.25" hidden="1" x14ac:dyDescent="0.2">
      <c r="C179" s="70"/>
      <c r="D179" s="70">
        <f t="shared" si="106"/>
        <v>1</v>
      </c>
      <c r="E179" s="70"/>
      <c r="F179" s="70"/>
      <c r="G179" s="70">
        <f t="shared" si="107"/>
        <v>1</v>
      </c>
      <c r="H179" s="70"/>
      <c r="J179" s="87">
        <f t="shared" si="108"/>
        <v>1</v>
      </c>
      <c r="L179" s="70"/>
      <c r="M179" s="70">
        <f t="shared" si="109"/>
        <v>1</v>
      </c>
      <c r="N179" s="70"/>
      <c r="O179" s="70"/>
      <c r="P179" s="70">
        <f t="shared" si="110"/>
        <v>1</v>
      </c>
      <c r="Q179" s="70"/>
    </row>
    <row r="180" spans="1:18" s="87" customFormat="1" ht="11.25" hidden="1" x14ac:dyDescent="0.2">
      <c r="C180" s="70"/>
      <c r="D180" s="70">
        <f t="shared" si="106"/>
        <v>1</v>
      </c>
      <c r="E180" s="70"/>
      <c r="F180" s="70"/>
      <c r="G180" s="70">
        <f t="shared" si="107"/>
        <v>1</v>
      </c>
      <c r="H180" s="70"/>
      <c r="J180" s="87">
        <f t="shared" si="108"/>
        <v>1</v>
      </c>
      <c r="L180" s="70"/>
      <c r="M180" s="70">
        <f t="shared" si="109"/>
        <v>1</v>
      </c>
      <c r="N180" s="70"/>
      <c r="O180" s="70"/>
      <c r="P180" s="70">
        <f t="shared" si="110"/>
        <v>1</v>
      </c>
      <c r="Q180" s="70"/>
    </row>
    <row r="181" spans="1:18" s="87" customFormat="1" ht="11.25" hidden="1" x14ac:dyDescent="0.2">
      <c r="C181" s="70"/>
      <c r="D181" s="70">
        <f t="shared" si="106"/>
        <v>1</v>
      </c>
      <c r="E181" s="70"/>
      <c r="F181" s="70"/>
      <c r="G181" s="70">
        <f t="shared" si="107"/>
        <v>1</v>
      </c>
      <c r="H181" s="70"/>
      <c r="J181" s="87">
        <f t="shared" si="108"/>
        <v>1</v>
      </c>
      <c r="L181" s="70"/>
      <c r="M181" s="70">
        <f t="shared" si="109"/>
        <v>1</v>
      </c>
      <c r="N181" s="70"/>
      <c r="O181" s="70"/>
      <c r="P181" s="70">
        <f t="shared" si="110"/>
        <v>1</v>
      </c>
      <c r="Q181" s="70"/>
    </row>
    <row r="182" spans="1:18" s="87" customFormat="1" ht="11.25" hidden="1" x14ac:dyDescent="0.2">
      <c r="C182" s="70"/>
      <c r="D182" s="70"/>
      <c r="E182" s="70"/>
      <c r="F182" s="70"/>
      <c r="G182" s="70"/>
      <c r="H182" s="70"/>
      <c r="L182" s="70"/>
      <c r="M182" s="70"/>
      <c r="N182" s="70"/>
      <c r="O182" s="70"/>
      <c r="P182" s="70"/>
      <c r="Q182" s="70"/>
      <c r="R182" s="177" t="s">
        <v>15</v>
      </c>
    </row>
    <row r="183" spans="1:18" s="87" customFormat="1" ht="11.25" hidden="1" x14ac:dyDescent="0.2">
      <c r="C183" s="70"/>
      <c r="D183" s="185">
        <f>COUNTIF(D175:D181,0)</f>
        <v>0</v>
      </c>
      <c r="E183" s="70"/>
      <c r="F183" s="70"/>
      <c r="G183" s="185">
        <f>COUNTIF(G175:G181,0)</f>
        <v>0</v>
      </c>
      <c r="H183" s="70"/>
      <c r="J183" s="184">
        <f>COUNTIF(J175:J181,0)</f>
        <v>0</v>
      </c>
      <c r="L183" s="70"/>
      <c r="M183" s="185">
        <f>COUNTIF(M175:M181,0)</f>
        <v>0</v>
      </c>
      <c r="N183" s="70"/>
      <c r="O183" s="70"/>
      <c r="P183" s="185">
        <f>COUNTIF(P175:P181,0)</f>
        <v>0</v>
      </c>
      <c r="Q183" s="70"/>
      <c r="R183" s="186">
        <f>SUM(D183+G183+J183+M183+P183)</f>
        <v>0</v>
      </c>
    </row>
    <row r="184" spans="1:18" hidden="1" x14ac:dyDescent="0.2"/>
    <row r="185" spans="1:18" hidden="1" x14ac:dyDescent="0.2">
      <c r="A185" s="207" t="s">
        <v>80</v>
      </c>
      <c r="B185" s="207"/>
      <c r="C185" s="183">
        <f>IF(C84="y",0,IF(C84="ya",0,IF(C84="yb",0,IF(C84="yc",0,IF(C84="yd",0,1)))))</f>
        <v>1</v>
      </c>
      <c r="D185" s="183">
        <f>IF(X84="y",0,IF(X84="ya",0,IF(X84="yb",0,IF(X84="yc",0,IF(X84="yd",0,1)))))</f>
        <v>1</v>
      </c>
      <c r="E185" s="183">
        <f>IF(AP84="y",0,IF(AP84="ya",0,IF(AP84="yb",0,IF(AP84="yc",0,IF(AP84="yd",0,1)))))</f>
        <v>1</v>
      </c>
      <c r="F185" s="183">
        <f t="shared" ref="F185:O185" si="111">IF(F84="y",0,IF(F84="ya",0,IF(F84="yb",0,IF(F84="yc",0,IF(F84="yd",0,1)))))</f>
        <v>1</v>
      </c>
      <c r="G185" s="183">
        <f>IF(AA84="y",0,IF(AA84="ya",0,IF(AA84="yb",0,IF(AA84="yc",0,IF(AA84="yd",0,1)))))</f>
        <v>1</v>
      </c>
      <c r="H185" s="183">
        <f>IF(AS84="y",0,IF(AS84="ya",0,IF(AS84="yb",0,IF(AS84="yc",0,IF(AS84="yd",0,1)))))</f>
        <v>1</v>
      </c>
      <c r="I185" s="183">
        <f t="shared" si="111"/>
        <v>1</v>
      </c>
      <c r="J185" s="183">
        <f>IF(AD84="y",0,IF(AD84="ya",0,IF(AD84="yb",0,IF(AD84="yc",0,IF(AD84="yd",0,1)))))</f>
        <v>1</v>
      </c>
      <c r="K185" s="183">
        <f>IF(AV84="y",0,IF(AV84="ya",0,IF(AV84="yb",0,IF(AV84="yc",0,IF(AV84="yd",0,1)))))</f>
        <v>1</v>
      </c>
      <c r="L185" s="183">
        <f t="shared" si="111"/>
        <v>1</v>
      </c>
      <c r="M185" s="183">
        <f>IF(AG84="y",0,IF(AG84="ya",0,IF(AG84="yb",0,IF(AG84="yc",0,IF(AG84="yd",0,1)))))</f>
        <v>1</v>
      </c>
      <c r="N185" s="183">
        <f>IF(AY84="y",0,IF(AY84="ya",0,IF(AY84="yb",0,IF(AY84="yc",0,IF(AY84="yd",0,1)))))</f>
        <v>1</v>
      </c>
      <c r="O185" s="183">
        <f t="shared" si="111"/>
        <v>1</v>
      </c>
      <c r="P185" s="183">
        <f>IF(AJ84="y",0,IF(AJ84="ya",0,IF(AJ84="yb",0,IF(AJ84="yc",0,IF(AJ84="yd",0,1)))))</f>
        <v>1</v>
      </c>
      <c r="Q185" s="192">
        <f>IF(BB84="y",0,IF(BB84="ya",0,IF(BB84="yb",0,IF(BB84="yc",0,IF(BB84="yd",0,1)))))</f>
        <v>1</v>
      </c>
      <c r="R185" s="87"/>
    </row>
    <row r="186" spans="1:18" hidden="1" x14ac:dyDescent="0.2">
      <c r="A186" s="87" t="s">
        <v>68</v>
      </c>
      <c r="B186" s="87"/>
      <c r="C186" s="183">
        <f t="shared" ref="C186:O191" si="112">IF(C85="y",0,IF(C85="ya",0,IF(C85="yb",0,IF(C85="yc",0,IF(C85="yd",0,1)))))</f>
        <v>1</v>
      </c>
      <c r="D186" s="183">
        <f t="shared" ref="D186:D191" si="113">IF(X85="y",0,IF(X85="ya",0,IF(X85="yb",0,IF(X85="yc",0,IF(X85="yd",0,1)))))</f>
        <v>1</v>
      </c>
      <c r="E186" s="183">
        <f t="shared" ref="E186:E191" si="114">IF(AP85="y",0,IF(AP85="ya",0,IF(AP85="yb",0,IF(AP85="yc",0,IF(AP85="yd",0,1)))))</f>
        <v>1</v>
      </c>
      <c r="F186" s="183">
        <f t="shared" si="112"/>
        <v>1</v>
      </c>
      <c r="G186" s="183">
        <f t="shared" ref="G186:G191" si="115">IF(AA85="y",0,IF(AA85="ya",0,IF(AA85="yb",0,IF(AA85="yc",0,IF(AA85="yd",0,1)))))</f>
        <v>1</v>
      </c>
      <c r="H186" s="183">
        <f t="shared" ref="H186:H191" si="116">IF(AS85="y",0,IF(AS85="ya",0,IF(AS85="yb",0,IF(AS85="yc",0,IF(AS85="yd",0,1)))))</f>
        <v>1</v>
      </c>
      <c r="I186" s="183">
        <f t="shared" si="112"/>
        <v>1</v>
      </c>
      <c r="J186" s="183">
        <f t="shared" ref="J186:J191" si="117">IF(AD85="y",0,IF(AD85="ya",0,IF(AD85="yb",0,IF(AD85="yc",0,IF(AD85="yd",0,1)))))</f>
        <v>1</v>
      </c>
      <c r="K186" s="183">
        <f t="shared" ref="K186:K191" si="118">IF(AV85="y",0,IF(AV85="ya",0,IF(AV85="yb",0,IF(AV85="yc",0,IF(AV85="yd",0,1)))))</f>
        <v>1</v>
      </c>
      <c r="L186" s="183">
        <f t="shared" si="112"/>
        <v>1</v>
      </c>
      <c r="M186" s="183">
        <f t="shared" ref="M186:M191" si="119">IF(AG85="y",0,IF(AG85="ya",0,IF(AG85="yb",0,IF(AG85="yc",0,IF(AG85="yd",0,1)))))</f>
        <v>1</v>
      </c>
      <c r="N186" s="183">
        <f t="shared" ref="N186:N191" si="120">IF(AY85="y",0,IF(AY85="ya",0,IF(AY85="yb",0,IF(AY85="yc",0,IF(AY85="yd",0,1)))))</f>
        <v>1</v>
      </c>
      <c r="O186" s="183">
        <f t="shared" si="112"/>
        <v>1</v>
      </c>
      <c r="P186" s="183">
        <f t="shared" ref="P186:P191" si="121">IF(AJ85="y",0,IF(AJ85="ya",0,IF(AJ85="yb",0,IF(AJ85="yc",0,IF(AJ85="yd",0,1)))))</f>
        <v>1</v>
      </c>
      <c r="Q186" s="192">
        <f t="shared" ref="Q186:Q191" si="122">IF(BB85="y",0,IF(BB85="ya",0,IF(BB85="yb",0,IF(BB85="yc",0,IF(BB85="yd",0,1)))))</f>
        <v>1</v>
      </c>
      <c r="R186" s="87"/>
    </row>
    <row r="187" spans="1:18" hidden="1" x14ac:dyDescent="0.2">
      <c r="A187" s="87" t="s">
        <v>69</v>
      </c>
      <c r="B187" s="87"/>
      <c r="C187" s="183">
        <f t="shared" si="112"/>
        <v>1</v>
      </c>
      <c r="D187" s="183">
        <f t="shared" si="113"/>
        <v>1</v>
      </c>
      <c r="E187" s="183">
        <f t="shared" si="114"/>
        <v>1</v>
      </c>
      <c r="F187" s="183">
        <f t="shared" si="112"/>
        <v>1</v>
      </c>
      <c r="G187" s="183">
        <f t="shared" si="115"/>
        <v>1</v>
      </c>
      <c r="H187" s="183">
        <f t="shared" si="116"/>
        <v>1</v>
      </c>
      <c r="I187" s="183">
        <f t="shared" si="112"/>
        <v>1</v>
      </c>
      <c r="J187" s="183">
        <f t="shared" si="117"/>
        <v>1</v>
      </c>
      <c r="K187" s="183">
        <f t="shared" si="118"/>
        <v>1</v>
      </c>
      <c r="L187" s="183">
        <f t="shared" si="112"/>
        <v>1</v>
      </c>
      <c r="M187" s="183">
        <f t="shared" si="119"/>
        <v>1</v>
      </c>
      <c r="N187" s="183">
        <f t="shared" si="120"/>
        <v>1</v>
      </c>
      <c r="O187" s="183">
        <f t="shared" si="112"/>
        <v>1</v>
      </c>
      <c r="P187" s="183">
        <f t="shared" si="121"/>
        <v>1</v>
      </c>
      <c r="Q187" s="192">
        <f t="shared" si="122"/>
        <v>1</v>
      </c>
      <c r="R187" s="87"/>
    </row>
    <row r="188" spans="1:18" hidden="1" x14ac:dyDescent="0.2">
      <c r="A188" s="87"/>
      <c r="B188" s="87"/>
      <c r="C188" s="183">
        <f t="shared" si="112"/>
        <v>1</v>
      </c>
      <c r="D188" s="183">
        <f t="shared" si="113"/>
        <v>1</v>
      </c>
      <c r="E188" s="183">
        <f t="shared" si="114"/>
        <v>1</v>
      </c>
      <c r="F188" s="183">
        <f t="shared" si="112"/>
        <v>1</v>
      </c>
      <c r="G188" s="183">
        <f t="shared" si="115"/>
        <v>1</v>
      </c>
      <c r="H188" s="183">
        <f t="shared" si="116"/>
        <v>1</v>
      </c>
      <c r="I188" s="183">
        <f t="shared" si="112"/>
        <v>1</v>
      </c>
      <c r="J188" s="183">
        <f t="shared" si="117"/>
        <v>1</v>
      </c>
      <c r="K188" s="183">
        <f t="shared" si="118"/>
        <v>1</v>
      </c>
      <c r="L188" s="183">
        <f t="shared" si="112"/>
        <v>1</v>
      </c>
      <c r="M188" s="183">
        <f t="shared" si="119"/>
        <v>1</v>
      </c>
      <c r="N188" s="183">
        <f t="shared" si="120"/>
        <v>1</v>
      </c>
      <c r="O188" s="183">
        <f t="shared" si="112"/>
        <v>1</v>
      </c>
      <c r="P188" s="183">
        <f t="shared" si="121"/>
        <v>1</v>
      </c>
      <c r="Q188" s="192">
        <f t="shared" si="122"/>
        <v>1</v>
      </c>
      <c r="R188" s="87"/>
    </row>
    <row r="189" spans="1:18" hidden="1" x14ac:dyDescent="0.2">
      <c r="A189" s="87"/>
      <c r="B189" s="87"/>
      <c r="C189" s="183">
        <f t="shared" si="112"/>
        <v>1</v>
      </c>
      <c r="D189" s="183">
        <f t="shared" si="113"/>
        <v>1</v>
      </c>
      <c r="E189" s="183">
        <f t="shared" si="114"/>
        <v>1</v>
      </c>
      <c r="F189" s="183">
        <f t="shared" si="112"/>
        <v>1</v>
      </c>
      <c r="G189" s="183">
        <f t="shared" si="115"/>
        <v>1</v>
      </c>
      <c r="H189" s="183">
        <f t="shared" si="116"/>
        <v>1</v>
      </c>
      <c r="I189" s="183">
        <f t="shared" si="112"/>
        <v>1</v>
      </c>
      <c r="J189" s="183">
        <f t="shared" si="117"/>
        <v>1</v>
      </c>
      <c r="K189" s="183">
        <f t="shared" si="118"/>
        <v>1</v>
      </c>
      <c r="L189" s="183">
        <f t="shared" si="112"/>
        <v>1</v>
      </c>
      <c r="M189" s="183">
        <f t="shared" si="119"/>
        <v>1</v>
      </c>
      <c r="N189" s="183">
        <f t="shared" si="120"/>
        <v>1</v>
      </c>
      <c r="O189" s="183">
        <f t="shared" si="112"/>
        <v>1</v>
      </c>
      <c r="P189" s="183">
        <f t="shared" si="121"/>
        <v>1</v>
      </c>
      <c r="Q189" s="192">
        <f t="shared" si="122"/>
        <v>1</v>
      </c>
      <c r="R189" s="87"/>
    </row>
    <row r="190" spans="1:18" hidden="1" x14ac:dyDescent="0.2">
      <c r="A190" s="87"/>
      <c r="B190" s="87"/>
      <c r="C190" s="183">
        <f t="shared" si="112"/>
        <v>1</v>
      </c>
      <c r="D190" s="183">
        <f t="shared" si="113"/>
        <v>1</v>
      </c>
      <c r="E190" s="183">
        <f t="shared" si="114"/>
        <v>1</v>
      </c>
      <c r="F190" s="183">
        <f t="shared" si="112"/>
        <v>1</v>
      </c>
      <c r="G190" s="183">
        <f t="shared" si="115"/>
        <v>1</v>
      </c>
      <c r="H190" s="183">
        <f t="shared" si="116"/>
        <v>1</v>
      </c>
      <c r="I190" s="183">
        <f t="shared" si="112"/>
        <v>1</v>
      </c>
      <c r="J190" s="183">
        <f t="shared" si="117"/>
        <v>1</v>
      </c>
      <c r="K190" s="183">
        <f t="shared" si="118"/>
        <v>1</v>
      </c>
      <c r="L190" s="183">
        <f t="shared" si="112"/>
        <v>1</v>
      </c>
      <c r="M190" s="183">
        <f t="shared" si="119"/>
        <v>1</v>
      </c>
      <c r="N190" s="183">
        <f t="shared" si="120"/>
        <v>1</v>
      </c>
      <c r="O190" s="183">
        <f t="shared" si="112"/>
        <v>1</v>
      </c>
      <c r="P190" s="183">
        <f t="shared" si="121"/>
        <v>1</v>
      </c>
      <c r="Q190" s="192">
        <f t="shared" si="122"/>
        <v>1</v>
      </c>
      <c r="R190" s="87"/>
    </row>
    <row r="191" spans="1:18" hidden="1" x14ac:dyDescent="0.2">
      <c r="A191" s="87"/>
      <c r="B191" s="87"/>
      <c r="C191" s="187">
        <f t="shared" si="112"/>
        <v>1</v>
      </c>
      <c r="D191" s="187">
        <f t="shared" si="113"/>
        <v>1</v>
      </c>
      <c r="E191" s="187">
        <f t="shared" si="114"/>
        <v>1</v>
      </c>
      <c r="F191" s="187">
        <f t="shared" si="112"/>
        <v>1</v>
      </c>
      <c r="G191" s="187">
        <f t="shared" si="115"/>
        <v>1</v>
      </c>
      <c r="H191" s="187">
        <f t="shared" si="116"/>
        <v>1</v>
      </c>
      <c r="I191" s="187">
        <f t="shared" si="112"/>
        <v>1</v>
      </c>
      <c r="J191" s="187">
        <f t="shared" si="117"/>
        <v>1</v>
      </c>
      <c r="K191" s="187">
        <f t="shared" si="118"/>
        <v>1</v>
      </c>
      <c r="L191" s="187">
        <f t="shared" si="112"/>
        <v>1</v>
      </c>
      <c r="M191" s="187">
        <f t="shared" si="119"/>
        <v>1</v>
      </c>
      <c r="N191" s="187">
        <f t="shared" si="120"/>
        <v>1</v>
      </c>
      <c r="O191" s="187">
        <f t="shared" si="112"/>
        <v>1</v>
      </c>
      <c r="P191" s="187">
        <f t="shared" si="121"/>
        <v>1</v>
      </c>
      <c r="Q191" s="120">
        <f t="shared" si="122"/>
        <v>1</v>
      </c>
      <c r="R191" s="87"/>
    </row>
    <row r="192" spans="1:18" hidden="1" x14ac:dyDescent="0.2">
      <c r="A192" s="87"/>
      <c r="B192" s="87"/>
      <c r="C192" s="70"/>
      <c r="D192" s="70"/>
      <c r="E192" s="70"/>
      <c r="F192" s="70"/>
      <c r="G192" s="70"/>
      <c r="H192" s="70"/>
      <c r="I192" s="87"/>
      <c r="J192" s="87"/>
      <c r="K192" s="87"/>
      <c r="L192" s="70"/>
      <c r="M192" s="70"/>
      <c r="N192" s="70"/>
      <c r="O192" s="70"/>
      <c r="P192" s="70"/>
      <c r="Q192" s="70"/>
      <c r="R192" s="87"/>
    </row>
    <row r="193" spans="1:18" hidden="1" x14ac:dyDescent="0.2">
      <c r="A193" s="87"/>
      <c r="B193" s="87"/>
      <c r="C193" s="70"/>
      <c r="D193" s="70">
        <f>MIN(C185:E185)</f>
        <v>1</v>
      </c>
      <c r="E193" s="70"/>
      <c r="F193" s="70"/>
      <c r="G193" s="70">
        <f>MIN(F185:H185)</f>
        <v>1</v>
      </c>
      <c r="H193" s="70"/>
      <c r="I193" s="87"/>
      <c r="J193" s="87">
        <f>MIN(I185:K185)</f>
        <v>1</v>
      </c>
      <c r="K193" s="87"/>
      <c r="L193" s="70"/>
      <c r="M193" s="70">
        <f>MIN(L185:N185)</f>
        <v>1</v>
      </c>
      <c r="N193" s="70"/>
      <c r="O193" s="70"/>
      <c r="P193" s="70">
        <f>MIN(O185:Q185)</f>
        <v>1</v>
      </c>
      <c r="Q193" s="70"/>
      <c r="R193" s="87"/>
    </row>
    <row r="194" spans="1:18" hidden="1" x14ac:dyDescent="0.2">
      <c r="A194" s="87"/>
      <c r="B194" s="87"/>
      <c r="C194" s="70"/>
      <c r="D194" s="70">
        <f t="shared" ref="D194:D199" si="123">MIN(C186:E186)</f>
        <v>1</v>
      </c>
      <c r="E194" s="70"/>
      <c r="F194" s="70"/>
      <c r="G194" s="70">
        <f t="shared" ref="G194:G199" si="124">MIN(F186:H186)</f>
        <v>1</v>
      </c>
      <c r="H194" s="70"/>
      <c r="I194" s="87"/>
      <c r="J194" s="87">
        <f t="shared" ref="J194:J199" si="125">MIN(I186:K186)</f>
        <v>1</v>
      </c>
      <c r="K194" s="87"/>
      <c r="L194" s="70"/>
      <c r="M194" s="70">
        <f t="shared" ref="M194:M199" si="126">MIN(L186:N186)</f>
        <v>1</v>
      </c>
      <c r="N194" s="70"/>
      <c r="O194" s="70"/>
      <c r="P194" s="70">
        <f t="shared" ref="P194:P199" si="127">MIN(O186:Q186)</f>
        <v>1</v>
      </c>
      <c r="Q194" s="70"/>
      <c r="R194" s="87"/>
    </row>
    <row r="195" spans="1:18" hidden="1" x14ac:dyDescent="0.2">
      <c r="A195" s="87"/>
      <c r="B195" s="87"/>
      <c r="C195" s="70"/>
      <c r="D195" s="70">
        <f t="shared" si="123"/>
        <v>1</v>
      </c>
      <c r="E195" s="70"/>
      <c r="F195" s="70"/>
      <c r="G195" s="70">
        <f t="shared" si="124"/>
        <v>1</v>
      </c>
      <c r="H195" s="70"/>
      <c r="I195" s="87"/>
      <c r="J195" s="87">
        <f t="shared" si="125"/>
        <v>1</v>
      </c>
      <c r="K195" s="87"/>
      <c r="L195" s="70"/>
      <c r="M195" s="70">
        <f t="shared" si="126"/>
        <v>1</v>
      </c>
      <c r="N195" s="70"/>
      <c r="O195" s="70"/>
      <c r="P195" s="70">
        <f t="shared" si="127"/>
        <v>1</v>
      </c>
      <c r="Q195" s="70"/>
      <c r="R195" s="87"/>
    </row>
    <row r="196" spans="1:18" hidden="1" x14ac:dyDescent="0.2">
      <c r="A196" s="87"/>
      <c r="B196" s="87"/>
      <c r="C196" s="70"/>
      <c r="D196" s="70">
        <f t="shared" si="123"/>
        <v>1</v>
      </c>
      <c r="E196" s="70"/>
      <c r="F196" s="70"/>
      <c r="G196" s="70">
        <f t="shared" si="124"/>
        <v>1</v>
      </c>
      <c r="H196" s="70"/>
      <c r="I196" s="87"/>
      <c r="J196" s="87">
        <f t="shared" si="125"/>
        <v>1</v>
      </c>
      <c r="K196" s="87"/>
      <c r="L196" s="70"/>
      <c r="M196" s="70">
        <f t="shared" si="126"/>
        <v>1</v>
      </c>
      <c r="N196" s="70"/>
      <c r="O196" s="70"/>
      <c r="P196" s="70">
        <f t="shared" si="127"/>
        <v>1</v>
      </c>
      <c r="Q196" s="70"/>
      <c r="R196" s="87"/>
    </row>
    <row r="197" spans="1:18" hidden="1" x14ac:dyDescent="0.2">
      <c r="A197" s="87"/>
      <c r="B197" s="87"/>
      <c r="C197" s="70"/>
      <c r="D197" s="70">
        <f t="shared" si="123"/>
        <v>1</v>
      </c>
      <c r="E197" s="70"/>
      <c r="F197" s="70"/>
      <c r="G197" s="70">
        <f t="shared" si="124"/>
        <v>1</v>
      </c>
      <c r="H197" s="70"/>
      <c r="I197" s="87"/>
      <c r="J197" s="87">
        <f t="shared" si="125"/>
        <v>1</v>
      </c>
      <c r="K197" s="87"/>
      <c r="L197" s="70"/>
      <c r="M197" s="70">
        <f t="shared" si="126"/>
        <v>1</v>
      </c>
      <c r="N197" s="70"/>
      <c r="O197" s="70"/>
      <c r="P197" s="70">
        <f t="shared" si="127"/>
        <v>1</v>
      </c>
      <c r="Q197" s="70"/>
      <c r="R197" s="87"/>
    </row>
    <row r="198" spans="1:18" hidden="1" x14ac:dyDescent="0.2">
      <c r="A198" s="87"/>
      <c r="B198" s="87"/>
      <c r="C198" s="70"/>
      <c r="D198" s="70">
        <f t="shared" si="123"/>
        <v>1</v>
      </c>
      <c r="E198" s="70"/>
      <c r="F198" s="70"/>
      <c r="G198" s="70">
        <f t="shared" si="124"/>
        <v>1</v>
      </c>
      <c r="H198" s="70"/>
      <c r="I198" s="87"/>
      <c r="J198" s="87">
        <f t="shared" si="125"/>
        <v>1</v>
      </c>
      <c r="K198" s="87"/>
      <c r="L198" s="70"/>
      <c r="M198" s="70">
        <f t="shared" si="126"/>
        <v>1</v>
      </c>
      <c r="N198" s="70"/>
      <c r="O198" s="70"/>
      <c r="P198" s="70">
        <f t="shared" si="127"/>
        <v>1</v>
      </c>
      <c r="Q198" s="70"/>
      <c r="R198" s="87"/>
    </row>
    <row r="199" spans="1:18" hidden="1" x14ac:dyDescent="0.2">
      <c r="A199" s="87"/>
      <c r="B199" s="87"/>
      <c r="C199" s="70"/>
      <c r="D199" s="70">
        <f t="shared" si="123"/>
        <v>1</v>
      </c>
      <c r="E199" s="70"/>
      <c r="F199" s="70"/>
      <c r="G199" s="70">
        <f t="shared" si="124"/>
        <v>1</v>
      </c>
      <c r="H199" s="70"/>
      <c r="I199" s="87"/>
      <c r="J199" s="87">
        <f t="shared" si="125"/>
        <v>1</v>
      </c>
      <c r="K199" s="87"/>
      <c r="L199" s="70"/>
      <c r="M199" s="70">
        <f t="shared" si="126"/>
        <v>1</v>
      </c>
      <c r="N199" s="70"/>
      <c r="O199" s="70"/>
      <c r="P199" s="70">
        <f t="shared" si="127"/>
        <v>1</v>
      </c>
      <c r="Q199" s="70"/>
      <c r="R199" s="87"/>
    </row>
    <row r="200" spans="1:18" hidden="1" x14ac:dyDescent="0.2">
      <c r="A200" s="87"/>
      <c r="B200" s="87"/>
      <c r="C200" s="70"/>
      <c r="D200" s="70"/>
      <c r="E200" s="70"/>
      <c r="F200" s="70"/>
      <c r="G200" s="70"/>
      <c r="H200" s="70"/>
      <c r="I200" s="87"/>
      <c r="J200" s="87"/>
      <c r="K200" s="87"/>
      <c r="L200" s="70"/>
      <c r="M200" s="70"/>
      <c r="N200" s="70"/>
      <c r="O200" s="70"/>
      <c r="P200" s="70"/>
      <c r="Q200" s="70"/>
      <c r="R200" s="177" t="s">
        <v>15</v>
      </c>
    </row>
    <row r="201" spans="1:18" hidden="1" x14ac:dyDescent="0.2">
      <c r="A201" s="87"/>
      <c r="B201" s="87"/>
      <c r="C201" s="70"/>
      <c r="D201" s="209">
        <f>COUNTIF(D193:D199,0)</f>
        <v>0</v>
      </c>
      <c r="E201" s="70"/>
      <c r="F201" s="70"/>
      <c r="G201" s="209">
        <f>COUNTIF(G193:G199,0)</f>
        <v>0</v>
      </c>
      <c r="H201" s="70"/>
      <c r="I201" s="87"/>
      <c r="J201" s="207">
        <f>COUNTIF(J193:J199,0)</f>
        <v>0</v>
      </c>
      <c r="K201" s="87"/>
      <c r="L201" s="70"/>
      <c r="M201" s="209">
        <f>COUNTIF(M193:M199,0)</f>
        <v>0</v>
      </c>
      <c r="N201" s="70"/>
      <c r="O201" s="70"/>
      <c r="P201" s="209">
        <f>COUNTIF(P193:P199,0)</f>
        <v>0</v>
      </c>
      <c r="Q201" s="70"/>
      <c r="R201" s="210">
        <f>SUM(D201+G201+J201+M201+P201)</f>
        <v>0</v>
      </c>
    </row>
    <row r="202" spans="1:18" hidden="1" x14ac:dyDescent="0.2"/>
    <row r="203" spans="1:18" hidden="1" x14ac:dyDescent="0.2">
      <c r="A203" s="211" t="s">
        <v>81</v>
      </c>
      <c r="B203" s="211"/>
      <c r="C203" s="183">
        <f>IF(C84="z",0,IF(C84="za",0,IF(C84="zb",0,IF(C84="zc",0,IF(C84="zd",0,1)))))</f>
        <v>1</v>
      </c>
      <c r="D203" s="183">
        <f>IF(X84="z",0,IF(X84="za",0,IF(X84="zb",0,IF(X84="zc",0,IF(X84="zd",0,1)))))</f>
        <v>1</v>
      </c>
      <c r="E203" s="183">
        <f>IF(AP84="z",0,IF(AP84="za",0,IF(AP84="zb",0,IF(AP84="zc",0,IF(AP84="zd",0,1)))))</f>
        <v>1</v>
      </c>
      <c r="F203" s="183">
        <f t="shared" ref="F203:O203" si="128">IF(F84="z",0,IF(F84="za",0,IF(F84="zb",0,IF(F84="zc",0,IF(F84="zd",0,1)))))</f>
        <v>1</v>
      </c>
      <c r="G203" s="183">
        <f>IF(AA84="z",0,IF(AA84="za",0,IF(AA84="zb",0,IF(AA84="zc",0,IF(AA84="zd",0,1)))))</f>
        <v>1</v>
      </c>
      <c r="H203" s="183">
        <f>IF(AS84="z",0,IF(AS84="za",0,IF(AS84="zb",0,IF(AS84="zc",0,IF(AS84="zd",0,1)))))</f>
        <v>1</v>
      </c>
      <c r="I203" s="183">
        <f t="shared" si="128"/>
        <v>1</v>
      </c>
      <c r="J203" s="183">
        <f>IF(AD84="z",0,IF(AD84="za",0,IF(AD84="zb",0,IF(AD84="zc",0,IF(AD84="zd",0,1)))))</f>
        <v>1</v>
      </c>
      <c r="K203" s="183">
        <f>IF(AV84="z",0,IF(AV84="za",0,IF(AV84="zb",0,IF(AV84="zc",0,IF(AV84="zd",0,1)))))</f>
        <v>1</v>
      </c>
      <c r="L203" s="183">
        <f t="shared" si="128"/>
        <v>1</v>
      </c>
      <c r="M203" s="183">
        <f>IF(AG84="z",0,IF(AG84="za",0,IF(AG84="zb",0,IF(AG84="zc",0,IF(AG84="zd",0,1)))))</f>
        <v>1</v>
      </c>
      <c r="N203" s="183">
        <f>IF(AY84="z",0,IF(AY84="za",0,IF(AY84="zb",0,IF(AY84="zc",0,IF(AY84="zd",0,1)))))</f>
        <v>1</v>
      </c>
      <c r="O203" s="183">
        <f t="shared" si="128"/>
        <v>1</v>
      </c>
      <c r="P203" s="183">
        <f>IF(AJ84="z",0,IF(AJ84="za",0,IF(AJ84="zb",0,IF(AJ84="zc",0,IF(AJ84="zd",0,1)))))</f>
        <v>1</v>
      </c>
      <c r="Q203" s="192">
        <f>IF(BB84="z",0,IF(BB84="za",0,IF(BB84="zb",0,IF(BB84="zc",0,IF(BB84="zd",0,1)))))</f>
        <v>1</v>
      </c>
      <c r="R203" s="87"/>
    </row>
    <row r="204" spans="1:18" hidden="1" x14ac:dyDescent="0.2">
      <c r="A204" s="87" t="s">
        <v>68</v>
      </c>
      <c r="B204" s="87"/>
      <c r="C204" s="183">
        <f t="shared" ref="C204:O209" si="129">IF(C85="z",0,IF(C85="za",0,IF(C85="zb",0,IF(C85="zc",0,IF(C85="zd",0,1)))))</f>
        <v>1</v>
      </c>
      <c r="D204" s="183">
        <f t="shared" ref="D204:D209" si="130">IF(X85="z",0,IF(X85="za",0,IF(X85="zb",0,IF(X85="zc",0,IF(X85="zd",0,1)))))</f>
        <v>1</v>
      </c>
      <c r="E204" s="183">
        <f t="shared" ref="E204:E209" si="131">IF(AP85="z",0,IF(AP85="za",0,IF(AP85="zb",0,IF(AP85="zc",0,IF(AP85="zd",0,1)))))</f>
        <v>1</v>
      </c>
      <c r="F204" s="183">
        <f t="shared" si="129"/>
        <v>1</v>
      </c>
      <c r="G204" s="183">
        <f t="shared" ref="G204:G209" si="132">IF(AA85="z",0,IF(AA85="za",0,IF(AA85="zb",0,IF(AA85="zc",0,IF(AA85="zd",0,1)))))</f>
        <v>1</v>
      </c>
      <c r="H204" s="183">
        <f t="shared" ref="H204:H209" si="133">IF(AS85="z",0,IF(AS85="za",0,IF(AS85="zb",0,IF(AS85="zc",0,IF(AS85="zd",0,1)))))</f>
        <v>1</v>
      </c>
      <c r="I204" s="183">
        <f t="shared" si="129"/>
        <v>1</v>
      </c>
      <c r="J204" s="183">
        <f t="shared" ref="J204:J209" si="134">IF(AD85="z",0,IF(AD85="za",0,IF(AD85="zb",0,IF(AD85="zc",0,IF(AD85="zd",0,1)))))</f>
        <v>1</v>
      </c>
      <c r="K204" s="183">
        <f t="shared" ref="K204:K209" si="135">IF(AV85="z",0,IF(AV85="za",0,IF(AV85="zb",0,IF(AV85="zc",0,IF(AV85="zd",0,1)))))</f>
        <v>1</v>
      </c>
      <c r="L204" s="183">
        <f t="shared" si="129"/>
        <v>1</v>
      </c>
      <c r="M204" s="183">
        <f t="shared" ref="M204:M209" si="136">IF(AG85="z",0,IF(AG85="za",0,IF(AG85="zb",0,IF(AG85="zc",0,IF(AG85="zd",0,1)))))</f>
        <v>1</v>
      </c>
      <c r="N204" s="183">
        <f t="shared" ref="N204:N209" si="137">IF(AY85="z",0,IF(AY85="za",0,IF(AY85="zb",0,IF(AY85="zc",0,IF(AY85="zd",0,1)))))</f>
        <v>1</v>
      </c>
      <c r="O204" s="183">
        <f t="shared" si="129"/>
        <v>1</v>
      </c>
      <c r="P204" s="183">
        <f t="shared" ref="P204:P209" si="138">IF(AJ85="z",0,IF(AJ85="za",0,IF(AJ85="zb",0,IF(AJ85="zc",0,IF(AJ85="zd",0,1)))))</f>
        <v>1</v>
      </c>
      <c r="Q204" s="192">
        <f t="shared" ref="Q204:Q209" si="139">IF(BB85="z",0,IF(BB85="za",0,IF(BB85="zb",0,IF(BB85="zc",0,IF(BB85="zd",0,1)))))</f>
        <v>1</v>
      </c>
      <c r="R204" s="87"/>
    </row>
    <row r="205" spans="1:18" hidden="1" x14ac:dyDescent="0.2">
      <c r="A205" s="87" t="s">
        <v>69</v>
      </c>
      <c r="B205" s="87"/>
      <c r="C205" s="183">
        <f t="shared" si="129"/>
        <v>1</v>
      </c>
      <c r="D205" s="183">
        <f t="shared" si="130"/>
        <v>1</v>
      </c>
      <c r="E205" s="183">
        <f t="shared" si="131"/>
        <v>1</v>
      </c>
      <c r="F205" s="183">
        <f t="shared" si="129"/>
        <v>1</v>
      </c>
      <c r="G205" s="183">
        <f t="shared" si="132"/>
        <v>1</v>
      </c>
      <c r="H205" s="183">
        <f t="shared" si="133"/>
        <v>1</v>
      </c>
      <c r="I205" s="183">
        <f t="shared" si="129"/>
        <v>1</v>
      </c>
      <c r="J205" s="183">
        <f t="shared" si="134"/>
        <v>1</v>
      </c>
      <c r="K205" s="183">
        <f t="shared" si="135"/>
        <v>1</v>
      </c>
      <c r="L205" s="183">
        <f t="shared" si="129"/>
        <v>1</v>
      </c>
      <c r="M205" s="183">
        <f t="shared" si="136"/>
        <v>1</v>
      </c>
      <c r="N205" s="183">
        <f t="shared" si="137"/>
        <v>1</v>
      </c>
      <c r="O205" s="183">
        <f t="shared" si="129"/>
        <v>1</v>
      </c>
      <c r="P205" s="183">
        <f t="shared" si="138"/>
        <v>1</v>
      </c>
      <c r="Q205" s="192">
        <f t="shared" si="139"/>
        <v>1</v>
      </c>
      <c r="R205" s="87"/>
    </row>
    <row r="206" spans="1:18" hidden="1" x14ac:dyDescent="0.2">
      <c r="A206" s="87"/>
      <c r="B206" s="87"/>
      <c r="C206" s="183">
        <f t="shared" si="129"/>
        <v>1</v>
      </c>
      <c r="D206" s="183">
        <f t="shared" si="130"/>
        <v>1</v>
      </c>
      <c r="E206" s="183">
        <f t="shared" si="131"/>
        <v>1</v>
      </c>
      <c r="F206" s="183">
        <f t="shared" si="129"/>
        <v>1</v>
      </c>
      <c r="G206" s="183">
        <f t="shared" si="132"/>
        <v>1</v>
      </c>
      <c r="H206" s="183">
        <f t="shared" si="133"/>
        <v>1</v>
      </c>
      <c r="I206" s="183">
        <f t="shared" si="129"/>
        <v>1</v>
      </c>
      <c r="J206" s="183">
        <f t="shared" si="134"/>
        <v>1</v>
      </c>
      <c r="K206" s="183">
        <f t="shared" si="135"/>
        <v>1</v>
      </c>
      <c r="L206" s="183">
        <f t="shared" si="129"/>
        <v>1</v>
      </c>
      <c r="M206" s="183">
        <f t="shared" si="136"/>
        <v>1</v>
      </c>
      <c r="N206" s="183">
        <f t="shared" si="137"/>
        <v>1</v>
      </c>
      <c r="O206" s="183">
        <f t="shared" si="129"/>
        <v>1</v>
      </c>
      <c r="P206" s="183">
        <f t="shared" si="138"/>
        <v>1</v>
      </c>
      <c r="Q206" s="192">
        <f t="shared" si="139"/>
        <v>1</v>
      </c>
      <c r="R206" s="87"/>
    </row>
    <row r="207" spans="1:18" hidden="1" x14ac:dyDescent="0.2">
      <c r="A207" s="87"/>
      <c r="B207" s="87"/>
      <c r="C207" s="183">
        <f t="shared" si="129"/>
        <v>1</v>
      </c>
      <c r="D207" s="183">
        <f t="shared" si="130"/>
        <v>1</v>
      </c>
      <c r="E207" s="183">
        <f t="shared" si="131"/>
        <v>1</v>
      </c>
      <c r="F207" s="183">
        <f t="shared" si="129"/>
        <v>1</v>
      </c>
      <c r="G207" s="183">
        <f t="shared" si="132"/>
        <v>1</v>
      </c>
      <c r="H207" s="183">
        <f t="shared" si="133"/>
        <v>1</v>
      </c>
      <c r="I207" s="183">
        <f t="shared" si="129"/>
        <v>1</v>
      </c>
      <c r="J207" s="183">
        <f t="shared" si="134"/>
        <v>1</v>
      </c>
      <c r="K207" s="183">
        <f t="shared" si="135"/>
        <v>1</v>
      </c>
      <c r="L207" s="183">
        <f t="shared" si="129"/>
        <v>1</v>
      </c>
      <c r="M207" s="183">
        <f t="shared" si="136"/>
        <v>1</v>
      </c>
      <c r="N207" s="183">
        <f t="shared" si="137"/>
        <v>1</v>
      </c>
      <c r="O207" s="183">
        <f t="shared" si="129"/>
        <v>1</v>
      </c>
      <c r="P207" s="183">
        <f t="shared" si="138"/>
        <v>1</v>
      </c>
      <c r="Q207" s="192">
        <f t="shared" si="139"/>
        <v>1</v>
      </c>
      <c r="R207" s="87"/>
    </row>
    <row r="208" spans="1:18" hidden="1" x14ac:dyDescent="0.2">
      <c r="A208" s="87"/>
      <c r="B208" s="87"/>
      <c r="C208" s="183">
        <f t="shared" si="129"/>
        <v>1</v>
      </c>
      <c r="D208" s="183">
        <f t="shared" si="130"/>
        <v>1</v>
      </c>
      <c r="E208" s="183">
        <f t="shared" si="131"/>
        <v>1</v>
      </c>
      <c r="F208" s="183">
        <f t="shared" si="129"/>
        <v>1</v>
      </c>
      <c r="G208" s="183">
        <f t="shared" si="132"/>
        <v>1</v>
      </c>
      <c r="H208" s="183">
        <f t="shared" si="133"/>
        <v>1</v>
      </c>
      <c r="I208" s="183">
        <f t="shared" si="129"/>
        <v>1</v>
      </c>
      <c r="J208" s="183">
        <f t="shared" si="134"/>
        <v>1</v>
      </c>
      <c r="K208" s="183">
        <f t="shared" si="135"/>
        <v>1</v>
      </c>
      <c r="L208" s="183">
        <f t="shared" si="129"/>
        <v>1</v>
      </c>
      <c r="M208" s="183">
        <f t="shared" si="136"/>
        <v>1</v>
      </c>
      <c r="N208" s="183">
        <f t="shared" si="137"/>
        <v>1</v>
      </c>
      <c r="O208" s="183">
        <f t="shared" si="129"/>
        <v>1</v>
      </c>
      <c r="P208" s="183">
        <f t="shared" si="138"/>
        <v>1</v>
      </c>
      <c r="Q208" s="192">
        <f t="shared" si="139"/>
        <v>1</v>
      </c>
      <c r="R208" s="87"/>
    </row>
    <row r="209" spans="1:18" hidden="1" x14ac:dyDescent="0.2">
      <c r="A209" s="87"/>
      <c r="B209" s="87"/>
      <c r="C209" s="187">
        <f t="shared" si="129"/>
        <v>1</v>
      </c>
      <c r="D209" s="187">
        <f t="shared" si="130"/>
        <v>1</v>
      </c>
      <c r="E209" s="187">
        <f t="shared" si="131"/>
        <v>1</v>
      </c>
      <c r="F209" s="187">
        <f t="shared" si="129"/>
        <v>1</v>
      </c>
      <c r="G209" s="187">
        <f t="shared" si="132"/>
        <v>1</v>
      </c>
      <c r="H209" s="187">
        <f t="shared" si="133"/>
        <v>1</v>
      </c>
      <c r="I209" s="187">
        <f t="shared" si="129"/>
        <v>1</v>
      </c>
      <c r="J209" s="187">
        <f t="shared" si="134"/>
        <v>1</v>
      </c>
      <c r="K209" s="187">
        <f t="shared" si="135"/>
        <v>1</v>
      </c>
      <c r="L209" s="187">
        <f t="shared" si="129"/>
        <v>1</v>
      </c>
      <c r="M209" s="187">
        <f t="shared" si="136"/>
        <v>1</v>
      </c>
      <c r="N209" s="187">
        <f t="shared" si="137"/>
        <v>1</v>
      </c>
      <c r="O209" s="187">
        <f t="shared" si="129"/>
        <v>1</v>
      </c>
      <c r="P209" s="187">
        <f t="shared" si="138"/>
        <v>1</v>
      </c>
      <c r="Q209" s="120">
        <f t="shared" si="139"/>
        <v>1</v>
      </c>
      <c r="R209" s="87"/>
    </row>
    <row r="210" spans="1:18" hidden="1" x14ac:dyDescent="0.2">
      <c r="A210" s="87"/>
      <c r="B210" s="87"/>
      <c r="C210" s="70"/>
      <c r="D210" s="70"/>
      <c r="E210" s="70"/>
      <c r="F210" s="70"/>
      <c r="G210" s="70"/>
      <c r="H210" s="70"/>
      <c r="I210" s="87"/>
      <c r="J210" s="87"/>
      <c r="K210" s="87"/>
      <c r="L210" s="70"/>
      <c r="M210" s="70"/>
      <c r="N210" s="70"/>
      <c r="O210" s="70"/>
      <c r="P210" s="70"/>
      <c r="Q210" s="70"/>
      <c r="R210" s="87"/>
    </row>
    <row r="211" spans="1:18" hidden="1" x14ac:dyDescent="0.2">
      <c r="A211" s="87"/>
      <c r="B211" s="87"/>
      <c r="C211" s="70"/>
      <c r="D211" s="70">
        <f>MIN(C203:E203)</f>
        <v>1</v>
      </c>
      <c r="E211" s="70"/>
      <c r="F211" s="70"/>
      <c r="G211" s="70">
        <f>MIN(F203:H203)</f>
        <v>1</v>
      </c>
      <c r="H211" s="70"/>
      <c r="I211" s="87"/>
      <c r="J211" s="87">
        <f>MIN(I203:K203)</f>
        <v>1</v>
      </c>
      <c r="K211" s="87"/>
      <c r="L211" s="70"/>
      <c r="M211" s="70">
        <f>MIN(L203:N203)</f>
        <v>1</v>
      </c>
      <c r="N211" s="70"/>
      <c r="O211" s="70"/>
      <c r="P211" s="70">
        <f>MIN(O203:Q203)</f>
        <v>1</v>
      </c>
      <c r="Q211" s="70"/>
      <c r="R211" s="87"/>
    </row>
    <row r="212" spans="1:18" hidden="1" x14ac:dyDescent="0.2">
      <c r="A212" s="87"/>
      <c r="B212" s="87"/>
      <c r="C212" s="70"/>
      <c r="D212" s="70">
        <f t="shared" ref="D212:D217" si="140">MIN(C204:E204)</f>
        <v>1</v>
      </c>
      <c r="E212" s="70"/>
      <c r="F212" s="70"/>
      <c r="G212" s="70">
        <f t="shared" ref="G212:G217" si="141">MIN(F204:H204)</f>
        <v>1</v>
      </c>
      <c r="H212" s="70"/>
      <c r="I212" s="87"/>
      <c r="J212" s="87">
        <f t="shared" ref="J212:J217" si="142">MIN(I204:K204)</f>
        <v>1</v>
      </c>
      <c r="K212" s="87"/>
      <c r="L212" s="70"/>
      <c r="M212" s="70">
        <f t="shared" ref="M212:M217" si="143">MIN(L204:N204)</f>
        <v>1</v>
      </c>
      <c r="N212" s="70"/>
      <c r="O212" s="70"/>
      <c r="P212" s="70">
        <f t="shared" ref="P212:P217" si="144">MIN(O204:Q204)</f>
        <v>1</v>
      </c>
      <c r="Q212" s="70"/>
      <c r="R212" s="87"/>
    </row>
    <row r="213" spans="1:18" hidden="1" x14ac:dyDescent="0.2">
      <c r="A213" s="87"/>
      <c r="B213" s="87"/>
      <c r="C213" s="70"/>
      <c r="D213" s="70">
        <f t="shared" si="140"/>
        <v>1</v>
      </c>
      <c r="E213" s="70"/>
      <c r="F213" s="70"/>
      <c r="G213" s="70">
        <f t="shared" si="141"/>
        <v>1</v>
      </c>
      <c r="H213" s="70"/>
      <c r="I213" s="87"/>
      <c r="J213" s="87">
        <f t="shared" si="142"/>
        <v>1</v>
      </c>
      <c r="K213" s="87"/>
      <c r="L213" s="70"/>
      <c r="M213" s="70">
        <f t="shared" si="143"/>
        <v>1</v>
      </c>
      <c r="N213" s="70"/>
      <c r="O213" s="70"/>
      <c r="P213" s="70">
        <f t="shared" si="144"/>
        <v>1</v>
      </c>
      <c r="Q213" s="70"/>
      <c r="R213" s="87"/>
    </row>
    <row r="214" spans="1:18" hidden="1" x14ac:dyDescent="0.2">
      <c r="A214" s="87"/>
      <c r="B214" s="87"/>
      <c r="C214" s="70"/>
      <c r="D214" s="70">
        <f t="shared" si="140"/>
        <v>1</v>
      </c>
      <c r="E214" s="70"/>
      <c r="F214" s="70"/>
      <c r="G214" s="70">
        <f t="shared" si="141"/>
        <v>1</v>
      </c>
      <c r="H214" s="70"/>
      <c r="I214" s="87"/>
      <c r="J214" s="87">
        <f t="shared" si="142"/>
        <v>1</v>
      </c>
      <c r="K214" s="87"/>
      <c r="L214" s="70"/>
      <c r="M214" s="70">
        <f t="shared" si="143"/>
        <v>1</v>
      </c>
      <c r="N214" s="70"/>
      <c r="O214" s="70"/>
      <c r="P214" s="70">
        <f t="shared" si="144"/>
        <v>1</v>
      </c>
      <c r="Q214" s="70"/>
      <c r="R214" s="87"/>
    </row>
    <row r="215" spans="1:18" hidden="1" x14ac:dyDescent="0.2">
      <c r="A215" s="87"/>
      <c r="B215" s="87"/>
      <c r="C215" s="70"/>
      <c r="D215" s="70">
        <f t="shared" si="140"/>
        <v>1</v>
      </c>
      <c r="E215" s="70"/>
      <c r="F215" s="70"/>
      <c r="G215" s="70">
        <f t="shared" si="141"/>
        <v>1</v>
      </c>
      <c r="H215" s="70"/>
      <c r="I215" s="87"/>
      <c r="J215" s="87">
        <f t="shared" si="142"/>
        <v>1</v>
      </c>
      <c r="K215" s="87"/>
      <c r="L215" s="70"/>
      <c r="M215" s="70">
        <f t="shared" si="143"/>
        <v>1</v>
      </c>
      <c r="N215" s="70"/>
      <c r="O215" s="70"/>
      <c r="P215" s="70">
        <f t="shared" si="144"/>
        <v>1</v>
      </c>
      <c r="Q215" s="70"/>
      <c r="R215" s="87"/>
    </row>
    <row r="216" spans="1:18" hidden="1" x14ac:dyDescent="0.2">
      <c r="A216" s="87"/>
      <c r="B216" s="87"/>
      <c r="C216" s="70"/>
      <c r="D216" s="70">
        <f t="shared" si="140"/>
        <v>1</v>
      </c>
      <c r="E216" s="70"/>
      <c r="F216" s="70"/>
      <c r="G216" s="70">
        <f t="shared" si="141"/>
        <v>1</v>
      </c>
      <c r="H216" s="70"/>
      <c r="I216" s="87"/>
      <c r="J216" s="87">
        <f t="shared" si="142"/>
        <v>1</v>
      </c>
      <c r="K216" s="87"/>
      <c r="L216" s="70"/>
      <c r="M216" s="70">
        <f t="shared" si="143"/>
        <v>1</v>
      </c>
      <c r="N216" s="70"/>
      <c r="O216" s="70"/>
      <c r="P216" s="70">
        <f t="shared" si="144"/>
        <v>1</v>
      </c>
      <c r="Q216" s="70"/>
      <c r="R216" s="87"/>
    </row>
    <row r="217" spans="1:18" hidden="1" x14ac:dyDescent="0.2">
      <c r="A217" s="87"/>
      <c r="B217" s="87"/>
      <c r="C217" s="70"/>
      <c r="D217" s="70">
        <f t="shared" si="140"/>
        <v>1</v>
      </c>
      <c r="E217" s="70"/>
      <c r="F217" s="70"/>
      <c r="G217" s="70">
        <f t="shared" si="141"/>
        <v>1</v>
      </c>
      <c r="H217" s="70"/>
      <c r="I217" s="87"/>
      <c r="J217" s="87">
        <f t="shared" si="142"/>
        <v>1</v>
      </c>
      <c r="K217" s="87"/>
      <c r="L217" s="70"/>
      <c r="M217" s="70">
        <f t="shared" si="143"/>
        <v>1</v>
      </c>
      <c r="N217" s="70"/>
      <c r="O217" s="70"/>
      <c r="P217" s="70">
        <f t="shared" si="144"/>
        <v>1</v>
      </c>
      <c r="Q217" s="70"/>
      <c r="R217" s="87"/>
    </row>
    <row r="218" spans="1:18" hidden="1" x14ac:dyDescent="0.2">
      <c r="A218" s="87"/>
      <c r="B218" s="87"/>
      <c r="C218" s="70"/>
      <c r="D218" s="70"/>
      <c r="E218" s="70"/>
      <c r="F218" s="70"/>
      <c r="G218" s="70"/>
      <c r="H218" s="70"/>
      <c r="I218" s="87"/>
      <c r="J218" s="87"/>
      <c r="K218" s="87"/>
      <c r="L218" s="70"/>
      <c r="M218" s="70"/>
      <c r="N218" s="70"/>
      <c r="O218" s="70"/>
      <c r="P218" s="70"/>
      <c r="Q218" s="70"/>
      <c r="R218" s="177" t="s">
        <v>15</v>
      </c>
    </row>
    <row r="219" spans="1:18" hidden="1" x14ac:dyDescent="0.2">
      <c r="A219" s="87"/>
      <c r="B219" s="87"/>
      <c r="C219" s="70"/>
      <c r="D219" s="212">
        <f>COUNTIF(D211:D217,0)</f>
        <v>0</v>
      </c>
      <c r="E219" s="70"/>
      <c r="F219" s="70"/>
      <c r="G219" s="212">
        <f>COUNTIF(G211:G217,0)</f>
        <v>0</v>
      </c>
      <c r="H219" s="70"/>
      <c r="I219" s="87"/>
      <c r="J219" s="211">
        <f>COUNTIF(J211:J217,0)</f>
        <v>0</v>
      </c>
      <c r="K219" s="87"/>
      <c r="L219" s="70"/>
      <c r="M219" s="212">
        <f>COUNTIF(M211:M217,0)</f>
        <v>0</v>
      </c>
      <c r="N219" s="70"/>
      <c r="O219" s="70"/>
      <c r="P219" s="212">
        <f>COUNTIF(P211:P217,0)</f>
        <v>0</v>
      </c>
      <c r="Q219" s="70"/>
      <c r="R219" s="213">
        <f>SUM(D219+G219+J219+M219+P219)</f>
        <v>0</v>
      </c>
    </row>
    <row r="220" spans="1:18" hidden="1" x14ac:dyDescent="0.2"/>
    <row r="221" spans="1:18" hidden="1" x14ac:dyDescent="0.2">
      <c r="A221" s="208" t="s">
        <v>82</v>
      </c>
      <c r="B221" s="208"/>
      <c r="C221" s="183">
        <f>IF(C84="w",0,IF(C84="wa",0,IF(C84="wb",0,IF(C84="wc",0,IF(C84="wd",0,1)))))</f>
        <v>1</v>
      </c>
      <c r="D221" s="183">
        <f>IF(X84="w",0,IF(X84="wa",0,IF(X84="wb",0,IF(X84="wc",0,IF(X84="wd",0,1)))))</f>
        <v>1</v>
      </c>
      <c r="E221" s="183">
        <f>IF(AP84="w",0,IF(AP84="wa",0,IF(AP84="wb",0,IF(AP84="wc",0,IF(AP84="wd",0,1)))))</f>
        <v>1</v>
      </c>
      <c r="F221" s="183">
        <f t="shared" ref="F221:O221" si="145">IF(F84="w",0,IF(F84="wa",0,IF(F84="wb",0,IF(F84="wc",0,IF(F84="wd",0,1)))))</f>
        <v>1</v>
      </c>
      <c r="G221" s="183">
        <f>IF(AA84="w",0,IF(AA84="wa",0,IF(AA84="wb",0,IF(AA84="wc",0,IF(AA84="wd",0,1)))))</f>
        <v>1</v>
      </c>
      <c r="H221" s="183">
        <f>IF(AS84="w",0,IF(AS84="wa",0,IF(AS84="wb",0,IF(AS84="wc",0,IF(AS84="wd",0,1)))))</f>
        <v>1</v>
      </c>
      <c r="I221" s="183">
        <f t="shared" si="145"/>
        <v>1</v>
      </c>
      <c r="J221" s="183">
        <f>IF(AD84="w",0,IF(AD84="wa",0,IF(AD84="wb",0,IF(AD84="wc",0,IF(AD84="wd",0,1)))))</f>
        <v>1</v>
      </c>
      <c r="K221" s="183">
        <f>IF(AV84="w",0,IF(AV84="wa",0,IF(AV84="wb",0,IF(AV84="wc",0,IF(AV84="wd",0,1)))))</f>
        <v>1</v>
      </c>
      <c r="L221" s="183">
        <f t="shared" si="145"/>
        <v>1</v>
      </c>
      <c r="M221" s="183">
        <f>IF(AG84="w",0,IF(AG84="wa",0,IF(AG84="wb",0,IF(AG84="wc",0,IF(AG84="wd",0,1)))))</f>
        <v>1</v>
      </c>
      <c r="N221" s="183">
        <f>IF(AY84="w",0,IF(AY84="wa",0,IF(AY84="wb",0,IF(AY84="wc",0,IF(AY84="wd",0,1)))))</f>
        <v>1</v>
      </c>
      <c r="O221" s="183">
        <f t="shared" si="145"/>
        <v>1</v>
      </c>
      <c r="P221" s="183">
        <f>IF(AJ84="w",0,IF(AJ84="wa",0,IF(AJ84="wb",0,IF(AJ84="wc",0,IF(AJ84="wd",0,1)))))</f>
        <v>1</v>
      </c>
      <c r="Q221" s="192">
        <f>IF(BB84="w",0,IF(BB84="wa",0,IF(BB84="wb",0,IF(BB84="wc",0,IF(BB84="wd",0,1)))))</f>
        <v>1</v>
      </c>
      <c r="R221" s="87"/>
    </row>
    <row r="222" spans="1:18" hidden="1" x14ac:dyDescent="0.2">
      <c r="A222" s="87" t="s">
        <v>68</v>
      </c>
      <c r="B222" s="87"/>
      <c r="C222" s="183">
        <f t="shared" ref="C222:O227" si="146">IF(C85="w",0,IF(C85="wa",0,IF(C85="wb",0,IF(C85="wc",0,IF(C85="wd",0,1)))))</f>
        <v>1</v>
      </c>
      <c r="D222" s="183">
        <f t="shared" ref="D222:D227" si="147">IF(X85="w",0,IF(X85="wa",0,IF(X85="wb",0,IF(X85="wc",0,IF(X85="wd",0,1)))))</f>
        <v>1</v>
      </c>
      <c r="E222" s="183">
        <f t="shared" ref="E222:E227" si="148">IF(AP85="w",0,IF(AP85="wa",0,IF(AP85="wb",0,IF(AP85="wc",0,IF(AP85="wd",0,1)))))</f>
        <v>1</v>
      </c>
      <c r="F222" s="183">
        <f t="shared" si="146"/>
        <v>1</v>
      </c>
      <c r="G222" s="183">
        <f t="shared" ref="G222:G227" si="149">IF(AA85="w",0,IF(AA85="wa",0,IF(AA85="wb",0,IF(AA85="wc",0,IF(AA85="wd",0,1)))))</f>
        <v>1</v>
      </c>
      <c r="H222" s="183">
        <f t="shared" ref="H222:H227" si="150">IF(AS85="w",0,IF(AS85="wa",0,IF(AS85="wb",0,IF(AS85="wc",0,IF(AS85="wd",0,1)))))</f>
        <v>1</v>
      </c>
      <c r="I222" s="183">
        <f t="shared" si="146"/>
        <v>1</v>
      </c>
      <c r="J222" s="183">
        <f t="shared" ref="J222:J227" si="151">IF(AD85="w",0,IF(AD85="wa",0,IF(AD85="wb",0,IF(AD85="wc",0,IF(AD85="wd",0,1)))))</f>
        <v>1</v>
      </c>
      <c r="K222" s="183">
        <f t="shared" ref="K222:K227" si="152">IF(AV85="w",0,IF(AV85="wa",0,IF(AV85="wb",0,IF(AV85="wc",0,IF(AV85="wd",0,1)))))</f>
        <v>1</v>
      </c>
      <c r="L222" s="183">
        <f t="shared" si="146"/>
        <v>1</v>
      </c>
      <c r="M222" s="183">
        <f t="shared" ref="M222:M227" si="153">IF(AG85="w",0,IF(AG85="wa",0,IF(AG85="wb",0,IF(AG85="wc",0,IF(AG85="wd",0,1)))))</f>
        <v>1</v>
      </c>
      <c r="N222" s="183">
        <f t="shared" ref="N222:N227" si="154">IF(AY85="w",0,IF(AY85="wa",0,IF(AY85="wb",0,IF(AY85="wc",0,IF(AY85="wd",0,1)))))</f>
        <v>1</v>
      </c>
      <c r="O222" s="183">
        <f t="shared" si="146"/>
        <v>1</v>
      </c>
      <c r="P222" s="183">
        <f t="shared" ref="P222:P227" si="155">IF(AJ85="w",0,IF(AJ85="wa",0,IF(AJ85="wb",0,IF(AJ85="wc",0,IF(AJ85="wd",0,1)))))</f>
        <v>1</v>
      </c>
      <c r="Q222" s="192">
        <f t="shared" ref="Q222:Q227" si="156">IF(BB85="w",0,IF(BB85="wa",0,IF(BB85="wb",0,IF(BB85="wc",0,IF(BB85="wd",0,1)))))</f>
        <v>1</v>
      </c>
      <c r="R222" s="87"/>
    </row>
    <row r="223" spans="1:18" hidden="1" x14ac:dyDescent="0.2">
      <c r="A223" s="87" t="s">
        <v>69</v>
      </c>
      <c r="B223" s="87"/>
      <c r="C223" s="183">
        <f t="shared" si="146"/>
        <v>1</v>
      </c>
      <c r="D223" s="183">
        <f t="shared" si="147"/>
        <v>1</v>
      </c>
      <c r="E223" s="183">
        <f t="shared" si="148"/>
        <v>1</v>
      </c>
      <c r="F223" s="183">
        <f t="shared" si="146"/>
        <v>1</v>
      </c>
      <c r="G223" s="183">
        <f t="shared" si="149"/>
        <v>1</v>
      </c>
      <c r="H223" s="183">
        <f t="shared" si="150"/>
        <v>1</v>
      </c>
      <c r="I223" s="183">
        <f t="shared" si="146"/>
        <v>1</v>
      </c>
      <c r="J223" s="183">
        <f t="shared" si="151"/>
        <v>1</v>
      </c>
      <c r="K223" s="183">
        <f t="shared" si="152"/>
        <v>1</v>
      </c>
      <c r="L223" s="183">
        <f t="shared" si="146"/>
        <v>1</v>
      </c>
      <c r="M223" s="183">
        <f t="shared" si="153"/>
        <v>1</v>
      </c>
      <c r="N223" s="183">
        <f t="shared" si="154"/>
        <v>1</v>
      </c>
      <c r="O223" s="183">
        <f t="shared" si="146"/>
        <v>1</v>
      </c>
      <c r="P223" s="183">
        <f t="shared" si="155"/>
        <v>1</v>
      </c>
      <c r="Q223" s="192">
        <f t="shared" si="156"/>
        <v>1</v>
      </c>
      <c r="R223" s="87"/>
    </row>
    <row r="224" spans="1:18" hidden="1" x14ac:dyDescent="0.2">
      <c r="A224" s="87"/>
      <c r="B224" s="87"/>
      <c r="C224" s="183">
        <f t="shared" si="146"/>
        <v>1</v>
      </c>
      <c r="D224" s="183">
        <f t="shared" si="147"/>
        <v>1</v>
      </c>
      <c r="E224" s="183">
        <f t="shared" si="148"/>
        <v>1</v>
      </c>
      <c r="F224" s="183">
        <f t="shared" si="146"/>
        <v>1</v>
      </c>
      <c r="G224" s="183">
        <f t="shared" si="149"/>
        <v>1</v>
      </c>
      <c r="H224" s="183">
        <f t="shared" si="150"/>
        <v>1</v>
      </c>
      <c r="I224" s="183">
        <f t="shared" si="146"/>
        <v>1</v>
      </c>
      <c r="J224" s="183">
        <f t="shared" si="151"/>
        <v>1</v>
      </c>
      <c r="K224" s="183">
        <f t="shared" si="152"/>
        <v>1</v>
      </c>
      <c r="L224" s="183">
        <f t="shared" si="146"/>
        <v>1</v>
      </c>
      <c r="M224" s="183">
        <f t="shared" si="153"/>
        <v>1</v>
      </c>
      <c r="N224" s="183">
        <f t="shared" si="154"/>
        <v>1</v>
      </c>
      <c r="O224" s="183">
        <f t="shared" si="146"/>
        <v>1</v>
      </c>
      <c r="P224" s="183">
        <f t="shared" si="155"/>
        <v>1</v>
      </c>
      <c r="Q224" s="192">
        <f t="shared" si="156"/>
        <v>1</v>
      </c>
      <c r="R224" s="87"/>
    </row>
    <row r="225" spans="1:18" hidden="1" x14ac:dyDescent="0.2">
      <c r="A225" s="87"/>
      <c r="B225" s="87"/>
      <c r="C225" s="183">
        <f t="shared" si="146"/>
        <v>1</v>
      </c>
      <c r="D225" s="183">
        <f t="shared" si="147"/>
        <v>1</v>
      </c>
      <c r="E225" s="183">
        <f t="shared" si="148"/>
        <v>1</v>
      </c>
      <c r="F225" s="183">
        <f t="shared" si="146"/>
        <v>1</v>
      </c>
      <c r="G225" s="183">
        <f t="shared" si="149"/>
        <v>1</v>
      </c>
      <c r="H225" s="183">
        <f t="shared" si="150"/>
        <v>1</v>
      </c>
      <c r="I225" s="183">
        <f t="shared" si="146"/>
        <v>1</v>
      </c>
      <c r="J225" s="183">
        <f t="shared" si="151"/>
        <v>1</v>
      </c>
      <c r="K225" s="183">
        <f t="shared" si="152"/>
        <v>1</v>
      </c>
      <c r="L225" s="183">
        <f t="shared" si="146"/>
        <v>1</v>
      </c>
      <c r="M225" s="183">
        <f t="shared" si="153"/>
        <v>1</v>
      </c>
      <c r="N225" s="183">
        <f t="shared" si="154"/>
        <v>1</v>
      </c>
      <c r="O225" s="183">
        <f t="shared" si="146"/>
        <v>1</v>
      </c>
      <c r="P225" s="183">
        <f t="shared" si="155"/>
        <v>1</v>
      </c>
      <c r="Q225" s="192">
        <f t="shared" si="156"/>
        <v>1</v>
      </c>
      <c r="R225" s="87"/>
    </row>
    <row r="226" spans="1:18" hidden="1" x14ac:dyDescent="0.2">
      <c r="A226" s="87"/>
      <c r="B226" s="87"/>
      <c r="C226" s="183">
        <f t="shared" si="146"/>
        <v>1</v>
      </c>
      <c r="D226" s="183">
        <f t="shared" si="147"/>
        <v>1</v>
      </c>
      <c r="E226" s="183">
        <f t="shared" si="148"/>
        <v>1</v>
      </c>
      <c r="F226" s="183">
        <f t="shared" si="146"/>
        <v>1</v>
      </c>
      <c r="G226" s="183">
        <f t="shared" si="149"/>
        <v>1</v>
      </c>
      <c r="H226" s="183">
        <f t="shared" si="150"/>
        <v>1</v>
      </c>
      <c r="I226" s="183">
        <f t="shared" si="146"/>
        <v>1</v>
      </c>
      <c r="J226" s="183">
        <f t="shared" si="151"/>
        <v>1</v>
      </c>
      <c r="K226" s="183">
        <f t="shared" si="152"/>
        <v>1</v>
      </c>
      <c r="L226" s="183">
        <f t="shared" si="146"/>
        <v>1</v>
      </c>
      <c r="M226" s="183">
        <f t="shared" si="153"/>
        <v>1</v>
      </c>
      <c r="N226" s="183">
        <f t="shared" si="154"/>
        <v>1</v>
      </c>
      <c r="O226" s="183">
        <f t="shared" si="146"/>
        <v>1</v>
      </c>
      <c r="P226" s="183">
        <f t="shared" si="155"/>
        <v>1</v>
      </c>
      <c r="Q226" s="192">
        <f t="shared" si="156"/>
        <v>1</v>
      </c>
      <c r="R226" s="87"/>
    </row>
    <row r="227" spans="1:18" hidden="1" x14ac:dyDescent="0.2">
      <c r="A227" s="87"/>
      <c r="B227" s="87"/>
      <c r="C227" s="187">
        <f t="shared" si="146"/>
        <v>1</v>
      </c>
      <c r="D227" s="187">
        <f t="shared" si="147"/>
        <v>1</v>
      </c>
      <c r="E227" s="187">
        <f t="shared" si="148"/>
        <v>1</v>
      </c>
      <c r="F227" s="187">
        <f t="shared" si="146"/>
        <v>1</v>
      </c>
      <c r="G227" s="187">
        <f t="shared" si="149"/>
        <v>1</v>
      </c>
      <c r="H227" s="187">
        <f t="shared" si="150"/>
        <v>1</v>
      </c>
      <c r="I227" s="187">
        <f t="shared" si="146"/>
        <v>1</v>
      </c>
      <c r="J227" s="187">
        <f t="shared" si="151"/>
        <v>1</v>
      </c>
      <c r="K227" s="187">
        <f t="shared" si="152"/>
        <v>1</v>
      </c>
      <c r="L227" s="187">
        <f t="shared" si="146"/>
        <v>1</v>
      </c>
      <c r="M227" s="187">
        <f t="shared" si="153"/>
        <v>1</v>
      </c>
      <c r="N227" s="187">
        <f t="shared" si="154"/>
        <v>1</v>
      </c>
      <c r="O227" s="187">
        <f t="shared" si="146"/>
        <v>1</v>
      </c>
      <c r="P227" s="187">
        <f t="shared" si="155"/>
        <v>1</v>
      </c>
      <c r="Q227" s="120">
        <f t="shared" si="156"/>
        <v>1</v>
      </c>
      <c r="R227" s="87"/>
    </row>
    <row r="228" spans="1:18" hidden="1" x14ac:dyDescent="0.2">
      <c r="A228" s="87"/>
      <c r="B228" s="87"/>
      <c r="C228" s="70"/>
      <c r="D228" s="70"/>
      <c r="E228" s="70"/>
      <c r="F228" s="70"/>
      <c r="G228" s="70"/>
      <c r="H228" s="70"/>
      <c r="I228" s="87"/>
      <c r="J228" s="87"/>
      <c r="K228" s="87"/>
      <c r="L228" s="70"/>
      <c r="M228" s="70"/>
      <c r="N228" s="70"/>
      <c r="O228" s="70"/>
      <c r="P228" s="70"/>
      <c r="Q228" s="70"/>
      <c r="R228" s="87"/>
    </row>
    <row r="229" spans="1:18" hidden="1" x14ac:dyDescent="0.2">
      <c r="A229" s="87"/>
      <c r="B229" s="87"/>
      <c r="C229" s="70"/>
      <c r="D229" s="70">
        <f>MIN(C221:E221)</f>
        <v>1</v>
      </c>
      <c r="E229" s="70"/>
      <c r="F229" s="70"/>
      <c r="G229" s="70">
        <f>MIN(F221:H221)</f>
        <v>1</v>
      </c>
      <c r="H229" s="70"/>
      <c r="I229" s="87"/>
      <c r="J229" s="87">
        <f>MIN(I221:K221)</f>
        <v>1</v>
      </c>
      <c r="K229" s="87"/>
      <c r="L229" s="70"/>
      <c r="M229" s="70">
        <f>MIN(L221:N221)</f>
        <v>1</v>
      </c>
      <c r="N229" s="70"/>
      <c r="O229" s="70"/>
      <c r="P229" s="70">
        <f>MIN(O221:Q221)</f>
        <v>1</v>
      </c>
      <c r="Q229" s="70"/>
      <c r="R229" s="87"/>
    </row>
    <row r="230" spans="1:18" hidden="1" x14ac:dyDescent="0.2">
      <c r="A230" s="87"/>
      <c r="B230" s="87"/>
      <c r="C230" s="70"/>
      <c r="D230" s="70">
        <f t="shared" ref="D230:D235" si="157">MIN(C222:E222)</f>
        <v>1</v>
      </c>
      <c r="E230" s="70"/>
      <c r="F230" s="70"/>
      <c r="G230" s="70">
        <f t="shared" ref="G230:G235" si="158">MIN(F222:H222)</f>
        <v>1</v>
      </c>
      <c r="H230" s="70"/>
      <c r="I230" s="87"/>
      <c r="J230" s="87">
        <f t="shared" ref="J230:J235" si="159">MIN(I222:K222)</f>
        <v>1</v>
      </c>
      <c r="K230" s="87"/>
      <c r="L230" s="70"/>
      <c r="M230" s="70">
        <f t="shared" ref="M230:M235" si="160">MIN(L222:N222)</f>
        <v>1</v>
      </c>
      <c r="N230" s="70"/>
      <c r="O230" s="70"/>
      <c r="P230" s="70">
        <f t="shared" ref="P230:P235" si="161">MIN(O222:Q222)</f>
        <v>1</v>
      </c>
      <c r="Q230" s="70"/>
      <c r="R230" s="87"/>
    </row>
    <row r="231" spans="1:18" hidden="1" x14ac:dyDescent="0.2">
      <c r="A231" s="87"/>
      <c r="B231" s="87"/>
      <c r="C231" s="70"/>
      <c r="D231" s="70">
        <f t="shared" si="157"/>
        <v>1</v>
      </c>
      <c r="E231" s="70"/>
      <c r="F231" s="70"/>
      <c r="G231" s="70">
        <f t="shared" si="158"/>
        <v>1</v>
      </c>
      <c r="H231" s="70"/>
      <c r="I231" s="87"/>
      <c r="J231" s="87">
        <f t="shared" si="159"/>
        <v>1</v>
      </c>
      <c r="K231" s="87"/>
      <c r="L231" s="70"/>
      <c r="M231" s="70">
        <f t="shared" si="160"/>
        <v>1</v>
      </c>
      <c r="N231" s="70"/>
      <c r="O231" s="70"/>
      <c r="P231" s="70">
        <f t="shared" si="161"/>
        <v>1</v>
      </c>
      <c r="Q231" s="70"/>
      <c r="R231" s="87"/>
    </row>
    <row r="232" spans="1:18" hidden="1" x14ac:dyDescent="0.2">
      <c r="A232" s="87"/>
      <c r="B232" s="87"/>
      <c r="C232" s="70"/>
      <c r="D232" s="70">
        <f t="shared" si="157"/>
        <v>1</v>
      </c>
      <c r="E232" s="70"/>
      <c r="F232" s="70"/>
      <c r="G232" s="70">
        <f t="shared" si="158"/>
        <v>1</v>
      </c>
      <c r="H232" s="70"/>
      <c r="I232" s="87"/>
      <c r="J232" s="87">
        <f t="shared" si="159"/>
        <v>1</v>
      </c>
      <c r="K232" s="87"/>
      <c r="L232" s="70"/>
      <c r="M232" s="70">
        <f t="shared" si="160"/>
        <v>1</v>
      </c>
      <c r="N232" s="70"/>
      <c r="O232" s="70"/>
      <c r="P232" s="70">
        <f t="shared" si="161"/>
        <v>1</v>
      </c>
      <c r="Q232" s="70"/>
      <c r="R232" s="87"/>
    </row>
    <row r="233" spans="1:18" hidden="1" x14ac:dyDescent="0.2">
      <c r="A233" s="87"/>
      <c r="B233" s="87"/>
      <c r="C233" s="70"/>
      <c r="D233" s="70">
        <f t="shared" si="157"/>
        <v>1</v>
      </c>
      <c r="E233" s="70"/>
      <c r="F233" s="70"/>
      <c r="G233" s="70">
        <f t="shared" si="158"/>
        <v>1</v>
      </c>
      <c r="H233" s="70"/>
      <c r="I233" s="87"/>
      <c r="J233" s="87">
        <f t="shared" si="159"/>
        <v>1</v>
      </c>
      <c r="K233" s="87"/>
      <c r="L233" s="70"/>
      <c r="M233" s="70">
        <f t="shared" si="160"/>
        <v>1</v>
      </c>
      <c r="N233" s="70"/>
      <c r="O233" s="70"/>
      <c r="P233" s="70">
        <f t="shared" si="161"/>
        <v>1</v>
      </c>
      <c r="Q233" s="70"/>
      <c r="R233" s="87"/>
    </row>
    <row r="234" spans="1:18" hidden="1" x14ac:dyDescent="0.2">
      <c r="A234" s="87"/>
      <c r="B234" s="87"/>
      <c r="C234" s="70"/>
      <c r="D234" s="70">
        <f t="shared" si="157"/>
        <v>1</v>
      </c>
      <c r="E234" s="70"/>
      <c r="F234" s="70"/>
      <c r="G234" s="70">
        <f t="shared" si="158"/>
        <v>1</v>
      </c>
      <c r="H234" s="70"/>
      <c r="I234" s="87"/>
      <c r="J234" s="87">
        <f t="shared" si="159"/>
        <v>1</v>
      </c>
      <c r="K234" s="87"/>
      <c r="L234" s="70"/>
      <c r="M234" s="70">
        <f t="shared" si="160"/>
        <v>1</v>
      </c>
      <c r="N234" s="70"/>
      <c r="O234" s="70"/>
      <c r="P234" s="70">
        <f t="shared" si="161"/>
        <v>1</v>
      </c>
      <c r="Q234" s="70"/>
      <c r="R234" s="87"/>
    </row>
    <row r="235" spans="1:18" hidden="1" x14ac:dyDescent="0.2">
      <c r="A235" s="87"/>
      <c r="B235" s="87"/>
      <c r="C235" s="70"/>
      <c r="D235" s="70">
        <f t="shared" si="157"/>
        <v>1</v>
      </c>
      <c r="E235" s="70"/>
      <c r="F235" s="70"/>
      <c r="G235" s="70">
        <f t="shared" si="158"/>
        <v>1</v>
      </c>
      <c r="H235" s="70"/>
      <c r="I235" s="87"/>
      <c r="J235" s="87">
        <f t="shared" si="159"/>
        <v>1</v>
      </c>
      <c r="K235" s="87"/>
      <c r="L235" s="70"/>
      <c r="M235" s="70">
        <f t="shared" si="160"/>
        <v>1</v>
      </c>
      <c r="N235" s="70"/>
      <c r="O235" s="70"/>
      <c r="P235" s="70">
        <f t="shared" si="161"/>
        <v>1</v>
      </c>
      <c r="Q235" s="70"/>
      <c r="R235" s="87"/>
    </row>
    <row r="236" spans="1:18" hidden="1" x14ac:dyDescent="0.2">
      <c r="A236" s="87"/>
      <c r="B236" s="87"/>
      <c r="C236" s="70"/>
      <c r="D236" s="70"/>
      <c r="E236" s="70"/>
      <c r="F236" s="70"/>
      <c r="G236" s="70"/>
      <c r="H236" s="70"/>
      <c r="I236" s="87"/>
      <c r="J236" s="87"/>
      <c r="K236" s="87"/>
      <c r="L236" s="70"/>
      <c r="M236" s="70"/>
      <c r="N236" s="70"/>
      <c r="O236" s="70"/>
      <c r="P236" s="70"/>
      <c r="Q236" s="70"/>
      <c r="R236" s="177" t="s">
        <v>15</v>
      </c>
    </row>
    <row r="237" spans="1:18" hidden="1" x14ac:dyDescent="0.2">
      <c r="A237" s="87"/>
      <c r="B237" s="87"/>
      <c r="C237" s="70"/>
      <c r="D237" s="214">
        <f>COUNTIF(D229:D235,0)</f>
        <v>0</v>
      </c>
      <c r="E237" s="70"/>
      <c r="F237" s="70"/>
      <c r="G237" s="214">
        <f>COUNTIF(G229:G235,0)</f>
        <v>0</v>
      </c>
      <c r="H237" s="70"/>
      <c r="I237" s="87"/>
      <c r="J237" s="208">
        <f>COUNTIF(J229:J235,0)</f>
        <v>0</v>
      </c>
      <c r="K237" s="87"/>
      <c r="L237" s="70"/>
      <c r="M237" s="214">
        <f>COUNTIF(M229:M235,0)</f>
        <v>0</v>
      </c>
      <c r="N237" s="70"/>
      <c r="O237" s="70"/>
      <c r="P237" s="214">
        <f>COUNTIF(P229:P235,0)</f>
        <v>0</v>
      </c>
      <c r="Q237" s="70"/>
      <c r="R237" s="215">
        <f>SUM(D237+G237+J237+M237+P237)</f>
        <v>0</v>
      </c>
    </row>
    <row r="238" spans="1:18" hidden="1" x14ac:dyDescent="0.2"/>
    <row r="239" spans="1:18" hidden="1" x14ac:dyDescent="0.2"/>
  </sheetData>
  <sheetProtection algorithmName="SHA-512" hashValue="FufS9UnxP87sjNvGxiSvR0KqfGGnvYn7tcw2ETDHm41rmRHy5UQbsuSQ13PyVCnG3Kl2bY4M4LfZGTYi8jZVEQ==" saltValue="LDr9CItSdlcJQ3JWEteo0w==" spinCount="100000" sheet="1" objects="1" scenarios="1" selectLockedCells="1"/>
  <mergeCells count="115">
    <mergeCell ref="A68:B68"/>
    <mergeCell ref="C68:T68"/>
    <mergeCell ref="S50:T50"/>
    <mergeCell ref="A48:B48"/>
    <mergeCell ref="F54:H54"/>
    <mergeCell ref="C53:D53"/>
    <mergeCell ref="E53:F53"/>
    <mergeCell ref="G53:H53"/>
    <mergeCell ref="C54:E54"/>
    <mergeCell ref="L54:N54"/>
    <mergeCell ref="I54:K54"/>
    <mergeCell ref="D50:F50"/>
    <mergeCell ref="I50:K50"/>
    <mergeCell ref="N50:P50"/>
    <mergeCell ref="R66:T66"/>
    <mergeCell ref="I60:Q60"/>
    <mergeCell ref="I61:Q61"/>
    <mergeCell ref="F65:H65"/>
    <mergeCell ref="I65:Q65"/>
    <mergeCell ref="R62:T62"/>
    <mergeCell ref="O62:Q62"/>
    <mergeCell ref="F64:H64"/>
    <mergeCell ref="F57:H57"/>
    <mergeCell ref="R65:T65"/>
    <mergeCell ref="A46:B46"/>
    <mergeCell ref="C14:E14"/>
    <mergeCell ref="F14:H14"/>
    <mergeCell ref="C21:E21"/>
    <mergeCell ref="F21:H21"/>
    <mergeCell ref="C31:E31"/>
    <mergeCell ref="C37:E37"/>
    <mergeCell ref="C34:E34"/>
    <mergeCell ref="F34:H34"/>
    <mergeCell ref="C26:E26"/>
    <mergeCell ref="F26:H26"/>
    <mergeCell ref="F31:H31"/>
    <mergeCell ref="F37:H37"/>
    <mergeCell ref="R36:T36"/>
    <mergeCell ref="C12:D12"/>
    <mergeCell ref="C6:I6"/>
    <mergeCell ref="C7:I7"/>
    <mergeCell ref="C8:I8"/>
    <mergeCell ref="C9:I9"/>
    <mergeCell ref="C11:I11"/>
    <mergeCell ref="H12:I12"/>
    <mergeCell ref="A44:B44"/>
    <mergeCell ref="I37:K37"/>
    <mergeCell ref="L34:N34"/>
    <mergeCell ref="I33:K33"/>
    <mergeCell ref="I34:K34"/>
    <mergeCell ref="R32:S33"/>
    <mergeCell ref="R21:S21"/>
    <mergeCell ref="O6:S6"/>
    <mergeCell ref="O7:S7"/>
    <mergeCell ref="O8:S8"/>
    <mergeCell ref="O34:Q34"/>
    <mergeCell ref="O31:Q31"/>
    <mergeCell ref="O26:Q26"/>
    <mergeCell ref="O14:Q14"/>
    <mergeCell ref="R22:S23"/>
    <mergeCell ref="O21:Q21"/>
    <mergeCell ref="R64:T64"/>
    <mergeCell ref="R57:T57"/>
    <mergeCell ref="I58:Q58"/>
    <mergeCell ref="I59:Q59"/>
    <mergeCell ref="I55:N55"/>
    <mergeCell ref="K3:N3"/>
    <mergeCell ref="O54:Q54"/>
    <mergeCell ref="R54:T54"/>
    <mergeCell ref="I14:K14"/>
    <mergeCell ref="R17:S18"/>
    <mergeCell ref="R19:S20"/>
    <mergeCell ref="L31:N31"/>
    <mergeCell ref="I31:K31"/>
    <mergeCell ref="I27:K27"/>
    <mergeCell ref="I28:K28"/>
    <mergeCell ref="L14:N14"/>
    <mergeCell ref="K53:L53"/>
    <mergeCell ref="R24:S25"/>
    <mergeCell ref="O37:Q37"/>
    <mergeCell ref="R29:S30"/>
    <mergeCell ref="I21:K21"/>
    <mergeCell ref="L21:N21"/>
    <mergeCell ref="L26:N26"/>
    <mergeCell ref="O9:S9"/>
    <mergeCell ref="F56:H56"/>
    <mergeCell ref="F55:H55"/>
    <mergeCell ref="I53:J53"/>
    <mergeCell ref="I57:Q57"/>
    <mergeCell ref="L37:N37"/>
    <mergeCell ref="R56:T56"/>
    <mergeCell ref="I56:Q56"/>
    <mergeCell ref="R60:T60"/>
    <mergeCell ref="R61:T61"/>
    <mergeCell ref="R58:T58"/>
    <mergeCell ref="R59:T59"/>
    <mergeCell ref="R27:S28"/>
    <mergeCell ref="I26:K26"/>
    <mergeCell ref="I32:K32"/>
    <mergeCell ref="I29:K29"/>
    <mergeCell ref="I30:K30"/>
    <mergeCell ref="O10:S10"/>
    <mergeCell ref="O11:S11"/>
    <mergeCell ref="O12:S12"/>
    <mergeCell ref="R31:S31"/>
    <mergeCell ref="F79:G79"/>
    <mergeCell ref="F78:G78"/>
    <mergeCell ref="F77:G77"/>
    <mergeCell ref="F59:H59"/>
    <mergeCell ref="F60:H60"/>
    <mergeCell ref="F61:H61"/>
    <mergeCell ref="F66:H66"/>
    <mergeCell ref="I66:Q66"/>
    <mergeCell ref="F58:H58"/>
    <mergeCell ref="I64:Q64"/>
  </mergeCells>
  <phoneticPr fontId="14" type="noConversion"/>
  <conditionalFormatting sqref="C137:Q139 C48:T48">
    <cfRule type="cellIs" dxfId="48" priority="40" stopIfTrue="1" operator="greaterThan">
      <formula>0</formula>
    </cfRule>
  </conditionalFormatting>
  <conditionalFormatting sqref="R133 F133 O133 H133:J133 L133 X133:Y133 C133:D133 AM133 AA133 AJ133 AC133:AE133 AG133 BE133 AS133 BB133 AU133:AW133 AY133 AP133:AQ133">
    <cfRule type="cellIs" dxfId="47" priority="41" stopIfTrue="1" operator="greaterThan">
      <formula>0</formula>
    </cfRule>
  </conditionalFormatting>
  <conditionalFormatting sqref="R129 O131:O132 C129:D129 O129 C131:D132 R131:R132 F129 H129:J129 AA131:AA132 L129 L131:L132 F131:F132 H131:J132 AC131:AE132 AM129 AJ131:AJ132 X129:Y129 AJ129 X131:Y132 AM131:AM132 AA129 AC129:AE129 AG129 AG131:AG132 BE129 BB131:BB132 AP129:AQ129 BB129 AP131:AQ132 BE131:BE132 AS129 AU129:AW129 AY129 AY131:AY132 AS131:AS132 AU131:AW132">
    <cfRule type="cellIs" dxfId="46" priority="42" stopIfTrue="1" operator="greaterThan">
      <formula>0</formula>
    </cfRule>
  </conditionalFormatting>
  <conditionalFormatting sqref="Y129 H129 AC129 AM131 AE129 R131 J129 D129 AU129 BE131 AW129 AQ129">
    <cfRule type="cellIs" dxfId="45" priority="43" stopIfTrue="1" operator="greaterThan">
      <formula>0</formula>
    </cfRule>
  </conditionalFormatting>
  <conditionalFormatting sqref="F92:F98 X92:X98 AA92:AK98 C92:C98 H92:J98 L92:L98 O92:O98 AP92:AP98 AS92:BC98 C101:L107 O101:O107 X101:AK107 AP101:BC107 C110:L116 O110:O116 X110:AK116 AP110:BC116 C119:L125 O119:O125 X119:AK125 AP119:BC125">
    <cfRule type="cellIs" dxfId="44" priority="44" stopIfTrue="1" operator="greaterThan">
      <formula>0</formula>
    </cfRule>
  </conditionalFormatting>
  <conditionalFormatting sqref="X127:AK127 C118:L118 O109 C130:D130 F130 AC130:AE130 C100:L100 F134:F136 J134:J136 D134:D136 L134:L136 H130:J130 L130 O130 O118 C127:L128 H134:H136 AP127:BC127 AG130 AJ130 C109:L109 X130:Y130 AA130 AP130:AQ130 AS130 AU130:AW130 AY130 BB130">
    <cfRule type="cellIs" dxfId="43" priority="45" stopIfTrue="1" operator="greaterThan">
      <formula>0</formula>
    </cfRule>
  </conditionalFormatting>
  <conditionalFormatting sqref="C141:Q141">
    <cfRule type="cellIs" dxfId="42" priority="46" stopIfTrue="1" operator="greaterThan">
      <formula>0</formula>
    </cfRule>
  </conditionalFormatting>
  <conditionalFormatting sqref="C145:D145 L145 F145 H145:J145 O145 X145:Y145 AG145 AA145 AC145:AE145 AJ145 AP145:AQ145 AY145 AS145 AU145:AW145 BB145">
    <cfRule type="cellIs" dxfId="41" priority="47" stopIfTrue="1" operator="greaterThan">
      <formula>0</formula>
    </cfRule>
  </conditionalFormatting>
  <conditionalFormatting sqref="Y92:Z98 AH92:AI98 AE92:AF98 AB92:AC98 D92:D98 J92:J98 H92:H98 AT92:AU98 AQ92:AR98 AZ92:BA98 AW92:AX98">
    <cfRule type="cellIs" dxfId="40" priority="48" stopIfTrue="1" operator="greaterThan">
      <formula>0</formula>
    </cfRule>
  </conditionalFormatting>
  <conditionalFormatting sqref="N85 E134:E136 G134:G136 I134:I136 K134:K136">
    <cfRule type="cellIs" dxfId="39" priority="49" stopIfTrue="1" operator="greaterThan">
      <formula>0</formula>
    </cfRule>
  </conditionalFormatting>
  <conditionalFormatting sqref="L14:M14 O14:P14 F14:G14 I14:J14 C14:D15 E15">
    <cfRule type="cellIs" dxfId="38" priority="51" stopIfTrue="1" operator="between">
      <formula>"x"</formula>
      <formula>"y"</formula>
    </cfRule>
  </conditionalFormatting>
  <conditionalFormatting sqref="O143:O144 H143:J144 L143:L144 C143:D144 F143:F144">
    <cfRule type="cellIs" dxfId="37" priority="52" stopIfTrue="1" operator="greaterThan">
      <formula>0</formula>
    </cfRule>
  </conditionalFormatting>
  <conditionalFormatting sqref="F15:Q15">
    <cfRule type="cellIs" dxfId="36" priority="57" stopIfTrue="1" operator="equal">
      <formula>0</formula>
    </cfRule>
  </conditionalFormatting>
  <conditionalFormatting sqref="C140:Q140">
    <cfRule type="cellIs" dxfId="35" priority="39" stopIfTrue="1" operator="greaterThan">
      <formula>0</formula>
    </cfRule>
  </conditionalFormatting>
  <conditionalFormatting sqref="C32:Q32 C19:Q19 C22:Q22 C24:Q24 C27:Q27 C29:Q29 C16:Q17">
    <cfRule type="cellIs" dxfId="34" priority="35" operator="equal">
      <formula>"E"</formula>
    </cfRule>
  </conditionalFormatting>
  <conditionalFormatting sqref="C32:Q32 C19:Q19 C22:Q22 C24:Q24 C27:Q27 C29:Q29 C16:Q17">
    <cfRule type="containsText" dxfId="33" priority="34" operator="containsText" text="w">
      <formula>NOT(ISERROR(SEARCH("w",C16)))</formula>
    </cfRule>
  </conditionalFormatting>
  <conditionalFormatting sqref="C32:Q32 C19:Q19 C22:Q22 C24:Q24 C27:Q27 C29:Q29 C16:Q17">
    <cfRule type="containsText" dxfId="32" priority="33" operator="containsText" text="x">
      <formula>NOT(ISERROR(SEARCH("x",C16)))</formula>
    </cfRule>
  </conditionalFormatting>
  <conditionalFormatting sqref="C32:Q32 C19:Q19 C22:Q22 C24:Q24 C27:Q27 C29:Q29 C16:Q17">
    <cfRule type="containsText" dxfId="31" priority="32" operator="containsText" text="y">
      <formula>NOT(ISERROR(SEARCH("y",C16)))</formula>
    </cfRule>
  </conditionalFormatting>
  <conditionalFormatting sqref="C32:Q32 C19:Q19 C22:Q22 C24:Q24 C27:Q27 C29:Q29 C16:Q17">
    <cfRule type="containsText" dxfId="30" priority="31" operator="containsText" text="z">
      <formula>NOT(ISERROR(SEARCH("z",C16)))</formula>
    </cfRule>
  </conditionalFormatting>
  <conditionalFormatting sqref="C17:Q33">
    <cfRule type="containsText" dxfId="29" priority="2" operator="containsText" text="zd">
      <formula>NOT(ISERROR(SEARCH("zd",C17)))</formula>
    </cfRule>
    <cfRule type="containsText" dxfId="28" priority="3" operator="containsText" text="zc">
      <formula>NOT(ISERROR(SEARCH("zc",C17)))</formula>
    </cfRule>
    <cfRule type="containsText" dxfId="27" priority="4" operator="containsText" text="zb">
      <formula>NOT(ISERROR(SEARCH("zb",C17)))</formula>
    </cfRule>
    <cfRule type="containsText" dxfId="26" priority="5" operator="containsText" text="za">
      <formula>NOT(ISERROR(SEARCH("za",C17)))</formula>
    </cfRule>
    <cfRule type="containsText" dxfId="25" priority="6" operator="containsText" text="yd">
      <formula>NOT(ISERROR(SEARCH("yd",C17)))</formula>
    </cfRule>
    <cfRule type="containsText" dxfId="24" priority="7" operator="containsText" text="yc">
      <formula>NOT(ISERROR(SEARCH("yc",C17)))</formula>
    </cfRule>
    <cfRule type="containsText" dxfId="23" priority="8" operator="containsText" text="yb">
      <formula>NOT(ISERROR(SEARCH("yb",C17)))</formula>
    </cfRule>
    <cfRule type="containsText" dxfId="22" priority="9" operator="containsText" text="ya">
      <formula>NOT(ISERROR(SEARCH("ya",C17)))</formula>
    </cfRule>
    <cfRule type="containsText" dxfId="21" priority="10" operator="containsText" text="xd">
      <formula>NOT(ISERROR(SEARCH("xd",C17)))</formula>
    </cfRule>
    <cfRule type="containsText" dxfId="20" priority="11" operator="containsText" text="xc">
      <formula>NOT(ISERROR(SEARCH("xc",C17)))</formula>
    </cfRule>
    <cfRule type="containsText" dxfId="19" priority="12" operator="containsText" text="xb">
      <formula>NOT(ISERROR(SEARCH("xb",C17)))</formula>
    </cfRule>
    <cfRule type="containsText" dxfId="18" priority="13" operator="containsText" text="xa">
      <formula>NOT(ISERROR(SEARCH("xa",C17)))</formula>
    </cfRule>
    <cfRule type="containsText" dxfId="17" priority="14" operator="containsText" text="wd">
      <formula>NOT(ISERROR(SEARCH("wd",C17)))</formula>
    </cfRule>
    <cfRule type="containsText" dxfId="16" priority="15" operator="containsText" text="wc">
      <formula>NOT(ISERROR(SEARCH("wc",C17)))</formula>
    </cfRule>
    <cfRule type="containsText" dxfId="15" priority="16" operator="containsText" text="wb">
      <formula>NOT(ISERROR(SEARCH("wb",C17)))</formula>
    </cfRule>
    <cfRule type="containsText" dxfId="14" priority="17" operator="containsText" text="wa">
      <formula>NOT(ISERROR(SEARCH("wa",C17)))</formula>
    </cfRule>
    <cfRule type="containsText" dxfId="13" priority="18" operator="containsText" text="zd">
      <formula>NOT(ISERROR(SEARCH("zd",C17)))</formula>
    </cfRule>
    <cfRule type="containsText" dxfId="12" priority="19" operator="containsText" text="zc">
      <formula>NOT(ISERROR(SEARCH("zc",C17)))</formula>
    </cfRule>
    <cfRule type="containsText" dxfId="11" priority="20" operator="containsText" text="zc">
      <formula>NOT(ISERROR(SEARCH("zc",C17)))</formula>
    </cfRule>
    <cfRule type="containsText" dxfId="10" priority="21" operator="containsText" text="zb">
      <formula>NOT(ISERROR(SEARCH("zb",C17)))</formula>
    </cfRule>
    <cfRule type="containsText" dxfId="9" priority="22" operator="containsText" text="za">
      <formula>NOT(ISERROR(SEARCH("za",C17)))</formula>
    </cfRule>
    <cfRule type="containsText" dxfId="8" priority="23" operator="containsText" text="yd">
      <formula>NOT(ISERROR(SEARCH("yd",C17)))</formula>
    </cfRule>
    <cfRule type="containsText" dxfId="7" priority="24" operator="containsText" text="yc">
      <formula>NOT(ISERROR(SEARCH("yc",C17)))</formula>
    </cfRule>
    <cfRule type="containsText" dxfId="6" priority="25" operator="containsText" text="yb">
      <formula>NOT(ISERROR(SEARCH("yb",C17)))</formula>
    </cfRule>
    <cfRule type="containsText" dxfId="5" priority="26" operator="containsText" text="ya">
      <formula>NOT(ISERROR(SEARCH("ya",C17)))</formula>
    </cfRule>
    <cfRule type="containsText" dxfId="4" priority="27" operator="containsText" text="xd">
      <formula>NOT(ISERROR(SEARCH("xd",C17)))</formula>
    </cfRule>
    <cfRule type="containsText" dxfId="3" priority="28" operator="containsText" text="xc">
      <formula>NOT(ISERROR(SEARCH("xc",C17)))</formula>
    </cfRule>
    <cfRule type="containsText" dxfId="2" priority="29" operator="containsText" text="xb">
      <formula>NOT(ISERROR(SEARCH("xb",C17)))</formula>
    </cfRule>
    <cfRule type="containsText" dxfId="1" priority="30" operator="containsText" text="xa">
      <formula>NOT(ISERROR(SEARCH("xa",C17)))</formula>
    </cfRule>
  </conditionalFormatting>
  <conditionalFormatting sqref="C16:Q33">
    <cfRule type="cellIs" dxfId="0" priority="1" operator="equal">
      <formula>"e"</formula>
    </cfRule>
  </conditionalFormatting>
  <printOptions horizontalCentered="1"/>
  <pageMargins left="0.78740157480314965" right="0.31496062992125984" top="7.874015748031496E-2" bottom="0.51181102362204722" header="0.51181102362204722" footer="0.51181102362204722"/>
  <pageSetup paperSize="9" scale="8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Primar 3klassig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Roland.Birrer@sz.ch</dc:creator>
  <cp:lastModifiedBy>Roland Birrer</cp:lastModifiedBy>
  <cp:lastPrinted>2018-06-12T11:34:40Z</cp:lastPrinted>
  <dcterms:created xsi:type="dcterms:W3CDTF">2003-12-21T15:41:39Z</dcterms:created>
  <dcterms:modified xsi:type="dcterms:W3CDTF">2022-03-11T08:48:52Z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96 96 1280 720</vt:lpwstr>
  </property>
</Properties>
</file>