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tsz003\user$\CtxFRD\annench\Desktop\"/>
    </mc:Choice>
  </mc:AlternateContent>
  <xr:revisionPtr revIDLastSave="0" documentId="13_ncr:1_{18F3AD00-F3F3-482D-A11B-B8D8C59F22CD}" xr6:coauthVersionLast="47" xr6:coauthVersionMax="47" xr10:uidLastSave="{00000000-0000-0000-0000-000000000000}"/>
  <bookViews>
    <workbookView xWindow="28005" yWindow="45" windowWidth="31005" windowHeight="20835" xr2:uid="{00000000-000D-0000-FFFF-FFFF00000000}"/>
  </bookViews>
  <sheets>
    <sheet name="Berechnung" sheetId="1" r:id="rId1"/>
  </sheets>
  <definedNames>
    <definedName name="_xlnm.Print_Area" localSheetId="0">Berechnung!$A$1:$D$49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5" i="1"/>
  <c r="D17" i="1"/>
  <c r="D18" i="1"/>
  <c r="D19" i="1"/>
  <c r="D20" i="1"/>
  <c r="D16" i="1"/>
  <c r="D2" i="1"/>
  <c r="C45" i="1"/>
  <c r="E5" i="1" l="1"/>
  <c r="B32" i="1"/>
  <c r="D30" i="1"/>
  <c r="C29" i="1"/>
  <c r="C30" i="1" s="1"/>
  <c r="B29" i="1"/>
  <c r="B30" i="1" s="1"/>
  <c r="D11" i="1"/>
  <c r="B11" i="1"/>
  <c r="A41" i="1" l="1"/>
  <c r="A2" i="1"/>
  <c r="A40" i="1"/>
  <c r="D32" i="1"/>
  <c r="B37" i="1"/>
  <c r="B41" i="1"/>
  <c r="D33" i="1"/>
  <c r="C37" i="1"/>
  <c r="C41" i="1"/>
  <c r="C33" i="1"/>
  <c r="A29" i="1"/>
  <c r="D34" i="1" l="1"/>
  <c r="C42" i="1" l="1"/>
  <c r="B42" i="1"/>
  <c r="B40" i="1"/>
  <c r="B38" i="1"/>
  <c r="B39" i="1" s="1"/>
  <c r="C40" i="1"/>
  <c r="C38" i="1"/>
  <c r="C39" i="1" s="1"/>
  <c r="B43" i="1" l="1"/>
  <c r="C43" i="1"/>
</calcChain>
</file>

<file path=xl/sharedStrings.xml><?xml version="1.0" encoding="utf-8"?>
<sst xmlns="http://schemas.openxmlformats.org/spreadsheetml/2006/main" count="49" uniqueCount="49">
  <si>
    <t>Betriebliche Aktiven</t>
  </si>
  <si>
    <t>Fremdkapital</t>
  </si>
  <si>
    <t>Total Passiven</t>
  </si>
  <si>
    <t>Erfolgsrechnung</t>
  </si>
  <si>
    <t>Aufwand</t>
  </si>
  <si>
    <t>Ertrag</t>
  </si>
  <si>
    <t>Betrieblicher Ertrag</t>
  </si>
  <si>
    <t>- Gewinne aus Veräusserungen</t>
  </si>
  <si>
    <t>- Überführungsgewinne</t>
  </si>
  <si>
    <t>- Buchmässige Aufwertungen</t>
  </si>
  <si>
    <t>- Auflösung Rückstellungen</t>
  </si>
  <si>
    <t>Übriger Ertrag</t>
  </si>
  <si>
    <t>Finanzierungsaufwand</t>
  </si>
  <si>
    <t>übriger Aufwand</t>
  </si>
  <si>
    <t>Total</t>
  </si>
  <si>
    <t>Umlage Finanzierungs- und Verwaltungsaufwand:</t>
  </si>
  <si>
    <t>Gesamterfolg</t>
  </si>
  <si>
    <t>./. Beteiligungserfolg</t>
  </si>
  <si>
    <t>Bilanz</t>
  </si>
  <si>
    <t>./. Finanzierungsaufwand</t>
  </si>
  <si>
    <t>./. Verwaltungsaufwand</t>
  </si>
  <si>
    <t xml:space="preserve">5% von </t>
  </si>
  <si>
    <t>Erfolgsaufteilung</t>
  </si>
  <si>
    <t>x Verhältnis der Aktiven</t>
  </si>
  <si>
    <t>./. Abschreibungen</t>
  </si>
  <si>
    <t>./. Veräusserungs- / Überführungsverluste</t>
  </si>
  <si>
    <t>./. Bildung Rückstellungen</t>
  </si>
  <si>
    <t>- Dividenden</t>
  </si>
  <si>
    <t>./. Finanzierungs- und Verwaltungs-aufwandüberschuss 100%</t>
  </si>
  <si>
    <t>PID-Nr.</t>
  </si>
  <si>
    <t>Name, Vorname</t>
  </si>
  <si>
    <t>* die Haltedauer muss &gt; 12 Monate sein</t>
  </si>
  <si>
    <t>Betrieblicher Aufwand</t>
  </si>
  <si>
    <t>Total Aktiven (Buchwerte)</t>
  </si>
  <si>
    <t>Datum</t>
  </si>
  <si>
    <t>Bitte legen Sie dieses Berechnungsblatt der Steuererklärung bei. Besten Dank.</t>
  </si>
  <si>
    <t>Steuerjahr</t>
  </si>
  <si>
    <r>
      <t>Spartenerfolg</t>
    </r>
    <r>
      <rPr>
        <i/>
        <sz val="10"/>
        <rFont val="Arial"/>
        <family val="2"/>
      </rPr>
      <t xml:space="preserve"> (Gewinn/Verlust)</t>
    </r>
  </si>
  <si>
    <t>Erfolg Kanton</t>
  </si>
  <si>
    <t>Erfolg Bund</t>
  </si>
  <si>
    <r>
      <t xml:space="preserve">Betriebserfolg </t>
    </r>
    <r>
      <rPr>
        <sz val="10"/>
        <rFont val="Arial"/>
        <family val="2"/>
      </rPr>
      <t>(Gewinn/-Verlust)</t>
    </r>
  </si>
  <si>
    <r>
      <t>Steuerbarer Erfolg</t>
    </r>
    <r>
      <rPr>
        <sz val="10"/>
        <rFont val="Arial"/>
        <family val="2"/>
      </rPr>
      <t xml:space="preserve"> (Gewinn/Verlust)</t>
    </r>
  </si>
  <si>
    <t>für AHV-Meldung massgebender Erfolg</t>
  </si>
  <si>
    <t>Beteiligungen über 10% *</t>
  </si>
  <si>
    <t>Beteiligungen unter 10%</t>
  </si>
  <si>
    <t>Beteiligungen über 10%</t>
  </si>
  <si>
    <t>Eigenkapital</t>
  </si>
  <si>
    <r>
      <t>Beteiligungsertrag</t>
    </r>
    <r>
      <rPr>
        <i/>
        <sz val="8.5"/>
        <rFont val="Arial"/>
        <family val="2"/>
      </rPr>
      <t xml:space="preserve"> (für Beteiligungen über 10%)</t>
    </r>
  </si>
  <si>
    <r>
      <t>Beteiligungsaufwand</t>
    </r>
    <r>
      <rPr>
        <i/>
        <sz val="8.5"/>
        <rFont val="Arial"/>
        <family val="2"/>
      </rPr>
      <t xml:space="preserve"> (für Beteiligungen über 10%)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</si>
</sst>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TradeGothic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i/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3" fontId="3" fillId="3" borderId="3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3" fillId="4" borderId="15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3" fontId="3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7" fillId="0" borderId="21" xfId="0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9" fontId="3" fillId="0" borderId="24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0" fontId="7" fillId="0" borderId="28" xfId="0" applyFont="1" applyBorder="1" applyAlignment="1">
      <alignment horizontal="left" vertical="center" wrapText="1"/>
    </xf>
    <xf numFmtId="3" fontId="7" fillId="0" borderId="29" xfId="0" applyNumberFormat="1" applyFont="1" applyBorder="1" applyAlignment="1">
      <alignment horizontal="right" vertical="center" wrapText="1"/>
    </xf>
    <xf numFmtId="0" fontId="6" fillId="0" borderId="11" xfId="0" quotePrefix="1" applyFont="1" applyBorder="1" applyAlignment="1">
      <alignment horizontal="left" vertical="center" wrapText="1"/>
    </xf>
    <xf numFmtId="0" fontId="7" fillId="0" borderId="16" xfId="0" applyFont="1" applyBorder="1"/>
    <xf numFmtId="0" fontId="4" fillId="0" borderId="3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3" fontId="6" fillId="0" borderId="3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3" fontId="6" fillId="0" borderId="18" xfId="0" applyNumberFormat="1" applyFont="1" applyBorder="1" applyAlignment="1">
      <alignment horizontal="right" vertical="center" wrapText="1"/>
    </xf>
    <xf numFmtId="3" fontId="6" fillId="0" borderId="19" xfId="0" applyNumberFormat="1" applyFont="1" applyBorder="1" applyAlignment="1">
      <alignment horizontal="right" vertical="center" wrapText="1"/>
    </xf>
    <xf numFmtId="3" fontId="7" fillId="0" borderId="16" xfId="0" applyNumberFormat="1" applyFont="1" applyBorder="1" applyAlignment="1">
      <alignment horizontal="right" vertical="center" wrapText="1"/>
    </xf>
    <xf numFmtId="3" fontId="7" fillId="0" borderId="20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6" fillId="3" borderId="34" xfId="0" applyNumberFormat="1" applyFont="1" applyFill="1" applyBorder="1" applyAlignment="1" applyProtection="1">
      <alignment horizontal="left" vertical="center" wrapText="1"/>
      <protection locked="0"/>
    </xf>
    <xf numFmtId="1" fontId="6" fillId="3" borderId="34" xfId="0" applyNumberFormat="1" applyFont="1" applyFill="1" applyBorder="1" applyAlignment="1" applyProtection="1">
      <alignment horizontal="left" vertical="center" wrapText="1"/>
      <protection locked="0"/>
    </xf>
    <xf numFmtId="14" fontId="6" fillId="3" borderId="34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2" borderId="3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left" vertical="top" wrapText="1"/>
    </xf>
    <xf numFmtId="3" fontId="3" fillId="3" borderId="37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4" xfId="0" quotePrefix="1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3" fontId="3" fillId="0" borderId="12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3" fontId="3" fillId="4" borderId="3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16971</xdr:colOff>
      <xdr:row>0</xdr:row>
      <xdr:rowOff>10043</xdr:rowOff>
    </xdr:from>
    <xdr:to>
      <xdr:col>0</xdr:col>
      <xdr:colOff>1679567</xdr:colOff>
      <xdr:row>0</xdr:row>
      <xdr:rowOff>271201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971" y="10043"/>
          <a:ext cx="1662596" cy="2611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CH" sz="800">
              <a:solidFill>
                <a:schemeClr val="dk1"/>
              </a:solidFill>
              <a:effectLst/>
              <a:latin typeface="TradeGothic" panose="020B0503040303020204" pitchFamily="34" charset="0"/>
              <a:ea typeface="+mn-ea"/>
              <a:cs typeface="+mn-cs"/>
            </a:rPr>
            <a:t>Finanzdepartement</a:t>
          </a:r>
        </a:p>
      </xdr:txBody>
    </xdr:sp>
    <xdr:clientData/>
  </xdr:twoCellAnchor>
  <xdr:twoCellAnchor>
    <xdr:from>
      <xdr:col>0</xdr:col>
      <xdr:colOff>0</xdr:colOff>
      <xdr:row>0</xdr:row>
      <xdr:rowOff>149280</xdr:rowOff>
    </xdr:from>
    <xdr:to>
      <xdr:col>0</xdr:col>
      <xdr:colOff>1664327</xdr:colOff>
      <xdr:row>0</xdr:row>
      <xdr:rowOff>426006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9280"/>
          <a:ext cx="1664327" cy="2767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CH" sz="1500">
              <a:solidFill>
                <a:schemeClr val="dk1"/>
              </a:solidFill>
              <a:effectLst/>
              <a:latin typeface="TradeGothic" panose="020B0503040303020204" pitchFamily="34" charset="0"/>
              <a:ea typeface="+mn-ea"/>
              <a:cs typeface="+mn-cs"/>
            </a:rPr>
            <a:t>Steuerverwaltung</a:t>
          </a:r>
        </a:p>
      </xdr:txBody>
    </xdr:sp>
    <xdr:clientData/>
  </xdr:twoCellAnchor>
  <xdr:twoCellAnchor>
    <xdr:from>
      <xdr:col>0</xdr:col>
      <xdr:colOff>1565267</xdr:colOff>
      <xdr:row>0</xdr:row>
      <xdr:rowOff>183346</xdr:rowOff>
    </xdr:from>
    <xdr:to>
      <xdr:col>1</xdr:col>
      <xdr:colOff>5379</xdr:colOff>
      <xdr:row>0</xdr:row>
      <xdr:rowOff>803420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65267" y="183346"/>
          <a:ext cx="1183312" cy="620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DE" sz="800">
              <a:solidFill>
                <a:schemeClr val="dk1"/>
              </a:solidFill>
              <a:effectLst/>
              <a:latin typeface="TradeGothic" panose="020B0503040303020204" pitchFamily="34" charset="0"/>
              <a:ea typeface="+mn-ea"/>
              <a:cs typeface="+mn-cs"/>
            </a:rPr>
            <a:t>Bahnhofstrasse 15</a:t>
          </a:r>
          <a:endParaRPr lang="de-CH" sz="800">
            <a:solidFill>
              <a:schemeClr val="dk1"/>
            </a:solidFill>
            <a:effectLst/>
            <a:latin typeface="TradeGothic" panose="020B0503040303020204" pitchFamily="34" charset="0"/>
            <a:ea typeface="+mn-ea"/>
            <a:cs typeface="+mn-cs"/>
          </a:endParaRPr>
        </a:p>
        <a:p>
          <a:r>
            <a:rPr lang="de-DE" sz="800">
              <a:solidFill>
                <a:schemeClr val="dk1"/>
              </a:solidFill>
              <a:effectLst/>
              <a:latin typeface="TradeGothic" panose="020B0503040303020204" pitchFamily="34" charset="0"/>
              <a:ea typeface="+mn-ea"/>
              <a:cs typeface="+mn-cs"/>
            </a:rPr>
            <a:t>Postfach 1232</a:t>
          </a:r>
          <a:endParaRPr lang="de-CH" sz="800">
            <a:solidFill>
              <a:schemeClr val="dk1"/>
            </a:solidFill>
            <a:effectLst/>
            <a:latin typeface="TradeGothic" panose="020B0503040303020204" pitchFamily="34" charset="0"/>
            <a:ea typeface="+mn-ea"/>
            <a:cs typeface="+mn-cs"/>
          </a:endParaRPr>
        </a:p>
        <a:p>
          <a:r>
            <a:rPr lang="de-DE" sz="800">
              <a:solidFill>
                <a:schemeClr val="dk1"/>
              </a:solidFill>
              <a:effectLst/>
              <a:latin typeface="TradeGothic" panose="020B0503040303020204" pitchFamily="34" charset="0"/>
              <a:ea typeface="+mn-ea"/>
              <a:cs typeface="+mn-cs"/>
            </a:rPr>
            <a:t>6431 Schwyz</a:t>
          </a:r>
          <a:endParaRPr lang="de-CH" sz="800">
            <a:solidFill>
              <a:schemeClr val="dk1"/>
            </a:solidFill>
            <a:effectLst/>
            <a:latin typeface="TradeGothic" panose="020B0503040303020204" pitchFamily="34" charset="0"/>
            <a:ea typeface="+mn-ea"/>
            <a:cs typeface="+mn-cs"/>
          </a:endParaRPr>
        </a:p>
        <a:p>
          <a:r>
            <a:rPr lang="de-DE" sz="800">
              <a:solidFill>
                <a:schemeClr val="dk1"/>
              </a:solidFill>
              <a:effectLst/>
              <a:latin typeface="TradeGothic" panose="020B0503040303020204" pitchFamily="34" charset="0"/>
              <a:ea typeface="+mn-ea"/>
              <a:cs typeface="+mn-cs"/>
            </a:rPr>
            <a:t>Telefon</a:t>
          </a:r>
          <a:r>
            <a:rPr lang="de-DE" sz="800" baseline="0">
              <a:solidFill>
                <a:schemeClr val="dk1"/>
              </a:solidFill>
              <a:effectLst/>
              <a:latin typeface="TradeGothic" panose="020B0503040303020204" pitchFamily="34" charset="0"/>
              <a:ea typeface="+mn-ea"/>
              <a:cs typeface="+mn-cs"/>
            </a:rPr>
            <a:t>  </a:t>
          </a:r>
          <a:r>
            <a:rPr lang="de-DE" sz="800">
              <a:solidFill>
                <a:schemeClr val="dk1"/>
              </a:solidFill>
              <a:effectLst/>
              <a:latin typeface="TradeGothic" panose="020B0503040303020204" pitchFamily="34" charset="0"/>
              <a:ea typeface="+mn-ea"/>
              <a:cs typeface="+mn-cs"/>
            </a:rPr>
            <a:t>041 819 23 45</a:t>
          </a:r>
          <a:endParaRPr lang="de-CH" sz="800">
            <a:solidFill>
              <a:schemeClr val="dk1"/>
            </a:solidFill>
            <a:effectLst/>
            <a:latin typeface="TradeGothic" panose="020B0503040303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1216125</xdr:colOff>
      <xdr:row>0</xdr:row>
      <xdr:rowOff>0</xdr:rowOff>
    </xdr:from>
    <xdr:to>
      <xdr:col>4</xdr:col>
      <xdr:colOff>0</xdr:colOff>
      <xdr:row>0</xdr:row>
      <xdr:rowOff>975360</xdr:rowOff>
    </xdr:to>
    <xdr:pic>
      <xdr:nvPicPr>
        <xdr:cNvPr id="1028" name="Grafik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7125" y="0"/>
          <a:ext cx="1839495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workbookViewId="0">
      <selection activeCell="A5" sqref="A5"/>
    </sheetView>
  </sheetViews>
  <sheetFormatPr baseColWidth="10" defaultColWidth="11.42578125" defaultRowHeight="12.75" x14ac:dyDescent="0.2"/>
  <cols>
    <col min="1" max="1" width="42" style="1" customWidth="1"/>
    <col min="2" max="2" width="21.140625" style="2" customWidth="1"/>
    <col min="3" max="3" width="22.28515625" style="2" customWidth="1"/>
    <col min="4" max="4" width="22.85546875" style="2" customWidth="1"/>
    <col min="5" max="16384" width="11.42578125" style="2"/>
  </cols>
  <sheetData>
    <row r="1" spans="1:19" ht="105" customHeight="1" x14ac:dyDescent="0.2"/>
    <row r="2" spans="1:19" s="60" customFormat="1" ht="17.25" customHeight="1" x14ac:dyDescent="0.25">
      <c r="A2" s="67" t="str">
        <f>IF(B5="","Spartenrechnung",IF(E5&gt;=2020,"Spartenrechnung gemäss Kreisschreiben Nr. 23a der ESTV vom 31.01.2020","Spartenrechnung gemäss Kreisschreiben Nr. 23 der ESTV vom 17.12.2008"))</f>
        <v>Spartenrechnung</v>
      </c>
      <c r="D2" s="68" t="str">
        <f>IF(B5="","Steuerjahr muss für korrekte Berechnung zwingend erfasst werden.","")</f>
        <v>Steuerjahr muss für korrekte Berechnung zwingend erfasst werden.</v>
      </c>
    </row>
    <row r="3" spans="1:19" s="62" customFormat="1" ht="17.25" customHeight="1" x14ac:dyDescent="0.2">
      <c r="A3" s="61"/>
    </row>
    <row r="4" spans="1:19" s="63" customFormat="1" ht="17.25" customHeight="1" x14ac:dyDescent="0.2">
      <c r="A4" s="66" t="s">
        <v>30</v>
      </c>
      <c r="B4" s="22" t="s">
        <v>36</v>
      </c>
      <c r="C4" s="22" t="s">
        <v>29</v>
      </c>
      <c r="D4" s="22" t="s">
        <v>34</v>
      </c>
    </row>
    <row r="5" spans="1:19" s="62" customFormat="1" ht="17.25" customHeight="1" x14ac:dyDescent="0.2">
      <c r="A5" s="57"/>
      <c r="B5" s="58"/>
      <c r="C5" s="58"/>
      <c r="D5" s="59"/>
      <c r="E5" s="64">
        <f>B5</f>
        <v>0</v>
      </c>
    </row>
    <row r="6" spans="1:19" s="62" customFormat="1" ht="17.25" customHeight="1" thickBot="1" x14ac:dyDescent="0.3">
      <c r="B6" s="88"/>
      <c r="C6" s="88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1:19" s="62" customFormat="1" ht="17.25" customHeight="1" thickBot="1" x14ac:dyDescent="0.3">
      <c r="A7" s="72" t="s">
        <v>18</v>
      </c>
      <c r="B7" s="70"/>
      <c r="C7" s="70"/>
      <c r="D7" s="71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1:19" s="62" customFormat="1" ht="17.25" customHeight="1" x14ac:dyDescent="0.25">
      <c r="A8" s="65" t="s">
        <v>0</v>
      </c>
      <c r="B8" s="3"/>
      <c r="C8" s="4" t="s">
        <v>1</v>
      </c>
      <c r="D8" s="3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</row>
    <row r="9" spans="1:19" s="62" customFormat="1" ht="17.25" customHeight="1" x14ac:dyDescent="0.25">
      <c r="A9" s="5" t="s">
        <v>43</v>
      </c>
      <c r="B9" s="7"/>
      <c r="C9" s="6" t="s">
        <v>46</v>
      </c>
      <c r="D9" s="7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</row>
    <row r="10" spans="1:19" s="62" customFormat="1" ht="17.25" customHeight="1" thickBot="1" x14ac:dyDescent="0.3">
      <c r="A10" s="5" t="s">
        <v>44</v>
      </c>
      <c r="B10" s="8"/>
      <c r="C10" s="6"/>
      <c r="D10" s="82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</row>
    <row r="11" spans="1:19" s="62" customFormat="1" ht="17.25" customHeight="1" thickBot="1" x14ac:dyDescent="0.3">
      <c r="A11" s="9" t="s">
        <v>33</v>
      </c>
      <c r="B11" s="10">
        <f>SUM(B8:B10)</f>
        <v>0</v>
      </c>
      <c r="C11" s="11" t="s">
        <v>2</v>
      </c>
      <c r="D11" s="10">
        <f>SUM(D8:D10)</f>
        <v>0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</row>
    <row r="12" spans="1:19" s="62" customFormat="1" ht="17.25" customHeight="1" thickBot="1" x14ac:dyDescent="0.3">
      <c r="A12" s="12"/>
      <c r="B12" s="6"/>
      <c r="C12" s="6"/>
      <c r="D12" s="6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</row>
    <row r="13" spans="1:19" s="62" customFormat="1" ht="17.25" customHeight="1" thickBot="1" x14ac:dyDescent="0.3">
      <c r="A13" s="13" t="s">
        <v>3</v>
      </c>
      <c r="B13" s="14" t="s">
        <v>4</v>
      </c>
      <c r="C13" s="15" t="s">
        <v>5</v>
      </c>
      <c r="D13" s="16" t="s">
        <v>45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</row>
    <row r="14" spans="1:19" s="62" customFormat="1" ht="17.25" customHeight="1" x14ac:dyDescent="0.25">
      <c r="A14" s="17" t="s">
        <v>6</v>
      </c>
      <c r="B14" s="18"/>
      <c r="C14" s="73"/>
      <c r="D14" s="78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</row>
    <row r="15" spans="1:19" s="62" customFormat="1" ht="17.25" customHeight="1" x14ac:dyDescent="0.25">
      <c r="A15" s="19" t="s">
        <v>47</v>
      </c>
      <c r="B15" s="76"/>
      <c r="C15" s="77"/>
      <c r="D15" s="79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</row>
    <row r="16" spans="1:19" s="62" customFormat="1" ht="17.25" customHeight="1" x14ac:dyDescent="0.25">
      <c r="A16" s="74" t="s">
        <v>27</v>
      </c>
      <c r="B16" s="18"/>
      <c r="C16" s="73"/>
      <c r="D16" s="79" t="str">
        <f>IF(AND(B16=0,C16=0),"",C16-B16)</f>
        <v/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spans="1:19" s="62" customFormat="1" ht="17.25" customHeight="1" x14ac:dyDescent="0.25">
      <c r="A17" s="75" t="s">
        <v>7</v>
      </c>
      <c r="B17" s="18"/>
      <c r="C17" s="81"/>
      <c r="D17" s="79" t="str">
        <f t="shared" ref="D17:D20" si="0">IF(AND(B17=0,C17=0),"",C17-B17)</f>
        <v/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</row>
    <row r="18" spans="1:19" s="62" customFormat="1" ht="17.25" customHeight="1" x14ac:dyDescent="0.25">
      <c r="A18" s="75" t="s">
        <v>8</v>
      </c>
      <c r="B18" s="18"/>
      <c r="C18" s="73"/>
      <c r="D18" s="79" t="str">
        <f t="shared" si="0"/>
        <v/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</row>
    <row r="19" spans="1:19" s="62" customFormat="1" ht="17.25" customHeight="1" x14ac:dyDescent="0.25">
      <c r="A19" s="75" t="s">
        <v>9</v>
      </c>
      <c r="B19" s="18"/>
      <c r="C19" s="73"/>
      <c r="D19" s="79" t="str">
        <f t="shared" si="0"/>
        <v/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pans="1:19" s="62" customFormat="1" ht="17.25" customHeight="1" x14ac:dyDescent="0.25">
      <c r="A20" s="75" t="s">
        <v>10</v>
      </c>
      <c r="B20" s="18"/>
      <c r="C20" s="73"/>
      <c r="D20" s="79" t="str">
        <f t="shared" si="0"/>
        <v/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</row>
    <row r="21" spans="1:19" s="62" customFormat="1" ht="17.25" customHeight="1" x14ac:dyDescent="0.25">
      <c r="A21" s="20" t="s">
        <v>11</v>
      </c>
      <c r="B21" s="18"/>
      <c r="C21" s="73"/>
      <c r="D21" s="79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</row>
    <row r="22" spans="1:19" s="62" customFormat="1" ht="17.25" customHeight="1" x14ac:dyDescent="0.25">
      <c r="A22" s="20" t="s">
        <v>32</v>
      </c>
      <c r="B22" s="18"/>
      <c r="C22" s="73"/>
      <c r="D22" s="79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</row>
    <row r="23" spans="1:19" s="62" customFormat="1" ht="17.25" customHeight="1" x14ac:dyDescent="0.25">
      <c r="A23" s="20" t="s">
        <v>12</v>
      </c>
      <c r="B23" s="18"/>
      <c r="C23" s="73"/>
      <c r="D23" s="79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</row>
    <row r="24" spans="1:19" s="62" customFormat="1" ht="17.25" customHeight="1" x14ac:dyDescent="0.25">
      <c r="A24" s="19" t="s">
        <v>48</v>
      </c>
      <c r="B24" s="76"/>
      <c r="C24" s="77"/>
      <c r="D24" s="79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</row>
    <row r="25" spans="1:19" s="62" customFormat="1" ht="17.25" customHeight="1" x14ac:dyDescent="0.25">
      <c r="A25" s="75" t="s">
        <v>24</v>
      </c>
      <c r="B25" s="18"/>
      <c r="C25" s="73"/>
      <c r="D25" s="79" t="str">
        <f>IF(AND(B25=0,C25=0),"",C25-B25)</f>
        <v/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6" spans="1:19" s="62" customFormat="1" ht="17.25" customHeight="1" x14ac:dyDescent="0.25">
      <c r="A26" s="75" t="s">
        <v>26</v>
      </c>
      <c r="B26" s="18"/>
      <c r="C26" s="73"/>
      <c r="D26" s="79" t="str">
        <f t="shared" ref="D26:D27" si="1">IF(AND(B26=0,C26=0),"",C26-B26)</f>
        <v/>
      </c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</row>
    <row r="27" spans="1:19" s="62" customFormat="1" ht="17.25" customHeight="1" x14ac:dyDescent="0.25">
      <c r="A27" s="75" t="s">
        <v>25</v>
      </c>
      <c r="B27" s="18"/>
      <c r="C27" s="73"/>
      <c r="D27" s="79" t="str">
        <f t="shared" si="1"/>
        <v/>
      </c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spans="1:19" s="62" customFormat="1" ht="17.25" customHeight="1" x14ac:dyDescent="0.25">
      <c r="A28" s="20" t="s">
        <v>13</v>
      </c>
      <c r="B28" s="18"/>
      <c r="C28" s="73"/>
      <c r="D28" s="79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</row>
    <row r="29" spans="1:19" s="62" customFormat="1" ht="17.25" customHeight="1" thickBot="1" x14ac:dyDescent="0.3">
      <c r="A29" s="21" t="str">
        <f>IF(B29+C29=0,"Erfolg",IF(B29&gt;0,"Gewinn","Verlust"))</f>
        <v>Erfolg</v>
      </c>
      <c r="B29" s="52">
        <f>IF(SUM(C14:C28)&gt;SUM(B14:B28),SUM(C14:C28)-SUM(B14:B28),0)</f>
        <v>0</v>
      </c>
      <c r="C29" s="53">
        <f>IF(SUM(B14:B28)&gt;SUM(C14:C28),SUM(B14:B28)-SUM(C14:C28),0)</f>
        <v>0</v>
      </c>
      <c r="D29" s="8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</row>
    <row r="30" spans="1:19" s="62" customFormat="1" ht="17.25" customHeight="1" thickBot="1" x14ac:dyDescent="0.3">
      <c r="A30" s="23" t="s">
        <v>14</v>
      </c>
      <c r="B30" s="24">
        <f>SUM(B14:B29)</f>
        <v>0</v>
      </c>
      <c r="C30" s="25">
        <f>SUM(C14:C29)</f>
        <v>0</v>
      </c>
      <c r="D30" s="35">
        <f>SUM(D14:D28)</f>
        <v>0</v>
      </c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</row>
    <row r="31" spans="1:19" s="62" customFormat="1" ht="17.25" customHeight="1" x14ac:dyDescent="0.25">
      <c r="A31" s="89" t="s">
        <v>15</v>
      </c>
      <c r="B31" s="90"/>
      <c r="C31" s="90"/>
      <c r="D31" s="9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</row>
    <row r="32" spans="1:19" s="62" customFormat="1" ht="17.25" customHeight="1" x14ac:dyDescent="0.25">
      <c r="A32" s="26" t="s">
        <v>19</v>
      </c>
      <c r="B32" s="27">
        <f>B23</f>
        <v>0</v>
      </c>
      <c r="C32" s="28" t="s">
        <v>23</v>
      </c>
      <c r="D32" s="54" t="e">
        <f>B32*(B9/B11)*-1</f>
        <v>#DIV/0!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</row>
    <row r="33" spans="1:19" s="62" customFormat="1" ht="17.25" customHeight="1" thickBot="1" x14ac:dyDescent="0.3">
      <c r="A33" s="29" t="s">
        <v>20</v>
      </c>
      <c r="B33" s="30" t="s">
        <v>21</v>
      </c>
      <c r="C33" s="31">
        <f>IF(D30&gt;0,D30,0)</f>
        <v>0</v>
      </c>
      <c r="D33" s="55">
        <f>IF(D30&gt;0,D30*-5/100,0)</f>
        <v>0</v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</row>
    <row r="34" spans="1:19" s="62" customFormat="1" ht="17.25" customHeight="1" thickBot="1" x14ac:dyDescent="0.3">
      <c r="A34" s="32" t="s">
        <v>37</v>
      </c>
      <c r="B34" s="33"/>
      <c r="C34" s="34"/>
      <c r="D34" s="35" t="e">
        <f>SUM(D30:D33)</f>
        <v>#DIV/0!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1:19" s="62" customFormat="1" ht="17.25" customHeight="1" thickBot="1" x14ac:dyDescent="0.3">
      <c r="A35" s="36"/>
      <c r="B35" s="37"/>
      <c r="C35" s="37"/>
      <c r="D35" s="38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</row>
    <row r="36" spans="1:19" s="62" customFormat="1" ht="17.25" customHeight="1" x14ac:dyDescent="0.25">
      <c r="A36" s="39" t="s">
        <v>22</v>
      </c>
      <c r="B36" s="40" t="s">
        <v>38</v>
      </c>
      <c r="C36" s="40" t="s">
        <v>39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</row>
    <row r="37" spans="1:19" s="62" customFormat="1" ht="17.25" customHeight="1" x14ac:dyDescent="0.25">
      <c r="A37" s="20" t="s">
        <v>16</v>
      </c>
      <c r="B37" s="41">
        <f>IF(B29&gt;0,B29,C29*-1)</f>
        <v>0</v>
      </c>
      <c r="C37" s="41">
        <f>IF(B29&gt;0,B29,C29*-1)</f>
        <v>0</v>
      </c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38" spans="1:19" s="62" customFormat="1" ht="17.25" customHeight="1" thickBot="1" x14ac:dyDescent="0.3">
      <c r="A38" s="42" t="s">
        <v>17</v>
      </c>
      <c r="B38" s="43" t="e">
        <f>D34*-1</f>
        <v>#DIV/0!</v>
      </c>
      <c r="C38" s="43" t="e">
        <f>D34*-1</f>
        <v>#DIV/0!</v>
      </c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</row>
    <row r="39" spans="1:19" s="62" customFormat="1" ht="17.25" customHeight="1" thickBot="1" x14ac:dyDescent="0.3">
      <c r="A39" s="23" t="s">
        <v>40</v>
      </c>
      <c r="B39" s="34" t="e">
        <f>SUM(B37:B38)</f>
        <v>#DIV/0!</v>
      </c>
      <c r="C39" s="34" t="e">
        <f>SUM(C37:C38)</f>
        <v>#DIV/0!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</row>
    <row r="40" spans="1:19" s="62" customFormat="1" ht="17.25" customHeight="1" x14ac:dyDescent="0.25">
      <c r="A40" s="44" t="str">
        <f>IF(E5&gt;=2020,"+ Beteiligungsgewinn (K: 50%; B: 70%)","+ Beteiligungsgewinn (K: 50%; B: 50%)")</f>
        <v>+ Beteiligungsgewinn (K: 50%; B: 50%)</v>
      </c>
      <c r="B40" s="56" t="e">
        <f>IF(D34&gt;0,D34*0.5,0)</f>
        <v>#DIV/0!</v>
      </c>
      <c r="C40" s="56" t="e">
        <f>IF(E5&gt;=2020,IF(D34&gt;0,D34*0.7,0),IF(D34&gt;0,D34*0.5,0))</f>
        <v>#DIV/0!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</row>
    <row r="41" spans="1:19" s="62" customFormat="1" ht="17.25" customHeight="1" x14ac:dyDescent="0.25">
      <c r="A41" s="19" t="str">
        <f>IF(E5&gt;=2020,"./. Beteiligungsverlust (K: 50%; B: 70%)","./. Beteiligungsverlust (K: 50%; B: 50%)")</f>
        <v>./. Beteiligungsverlust (K: 50%; B: 50%)</v>
      </c>
      <c r="B41" s="45">
        <f>IF(D30&lt;0,D30*0.5,0)</f>
        <v>0</v>
      </c>
      <c r="C41" s="45">
        <f>IF(E5&gt;=2020,IF(D30&lt;0,D30*0.7,0),IF(D30&lt;0,D30*0.5,0))</f>
        <v>0</v>
      </c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</row>
    <row r="42" spans="1:19" s="62" customFormat="1" ht="26.25" thickBot="1" x14ac:dyDescent="0.3">
      <c r="A42" s="46" t="s">
        <v>28</v>
      </c>
      <c r="B42" s="43" t="e">
        <f>IF(D34&lt;0,SUM(D32:D33)-IF(D30&gt;0,D30*-1,0),0)</f>
        <v>#DIV/0!</v>
      </c>
      <c r="C42" s="43" t="e">
        <f>IF(D34&lt;0,SUM(D32:D33)-IF(D30&gt;0,D30*-1,0),0)</f>
        <v>#DIV/0!</v>
      </c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</row>
    <row r="43" spans="1:19" s="62" customFormat="1" ht="17.25" customHeight="1" thickBot="1" x14ac:dyDescent="0.3">
      <c r="A43" s="47" t="s">
        <v>41</v>
      </c>
      <c r="B43" s="48" t="e">
        <f>SUM(B39:B42)</f>
        <v>#DIV/0!</v>
      </c>
      <c r="C43" s="48" t="e">
        <f>SUM(C39:C42)</f>
        <v>#DIV/0!</v>
      </c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</row>
    <row r="44" spans="1:19" s="62" customFormat="1" ht="17.25" customHeight="1" thickBot="1" x14ac:dyDescent="0.3">
      <c r="A44" s="49"/>
      <c r="B44" s="37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</row>
    <row r="45" spans="1:19" s="62" customFormat="1" ht="17.25" customHeight="1" thickBot="1" x14ac:dyDescent="0.3">
      <c r="A45" s="83" t="s">
        <v>42</v>
      </c>
      <c r="B45" s="84"/>
      <c r="C45" s="34">
        <f>SUM(C14:C28)-SUM(B14:B28)</f>
        <v>0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</row>
    <row r="46" spans="1:19" s="62" customFormat="1" ht="17.25" customHeight="1" x14ac:dyDescent="0.25">
      <c r="A46" s="49"/>
      <c r="B46" s="49"/>
      <c r="C46" s="5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</row>
    <row r="47" spans="1:19" s="62" customFormat="1" ht="17.25" customHeight="1" x14ac:dyDescent="0.25">
      <c r="A47" s="69" t="s">
        <v>31</v>
      </c>
      <c r="B47" s="69"/>
      <c r="D47" s="51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</row>
    <row r="48" spans="1:19" s="62" customFormat="1" ht="17.25" customHeight="1" thickBot="1" x14ac:dyDescent="0.25">
      <c r="A48" s="12"/>
      <c r="B48" s="6"/>
      <c r="C48" s="6"/>
      <c r="D48" s="6"/>
    </row>
    <row r="49" spans="1:4" ht="26.25" customHeight="1" thickBot="1" x14ac:dyDescent="0.25">
      <c r="A49" s="85" t="s">
        <v>35</v>
      </c>
      <c r="B49" s="86"/>
      <c r="C49" s="86"/>
      <c r="D49" s="87"/>
    </row>
  </sheetData>
  <sheetProtection algorithmName="SHA-512" hashValue="u0g/S8xq6iiHMaum7uz7RZoR4Zfs6yHORq9l77WPzc76VVgZs5Tv/9j8lDCa3najsZqZks3OA/XQt9r1ufHYqw==" saltValue="qDTn7rLGIhNKf8Ez7A6bfw==" spinCount="100000" sheet="1" objects="1" scenarios="1"/>
  <mergeCells count="4">
    <mergeCell ref="A45:B45"/>
    <mergeCell ref="A49:D49"/>
    <mergeCell ref="B6:C6"/>
    <mergeCell ref="A31:D31"/>
  </mergeCells>
  <phoneticPr fontId="1" type="noConversion"/>
  <dataValidations count="1">
    <dataValidation type="whole" allowBlank="1" showErrorMessage="1" errorTitle="Nicht korrekte Eingabe" error="Es muss zwingend ein Steuerjahr zwischen 2000 und 2099 erfasst werden." sqref="B5" xr:uid="{00000000-0002-0000-0000-000000000000}">
      <formula1>2000</formula1>
      <formula2>2099</formula2>
    </dataValidation>
  </dataValidations>
  <pageMargins left="0.70866141732283472" right="0.70866141732283472" top="0.70866141732283472" bottom="0.31496062992125984" header="0.31496062992125984" footer="0.23622047244094491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</vt:lpstr>
      <vt:lpstr>Berechnung!Druckbereich</vt:lpstr>
    </vt:vector>
  </TitlesOfParts>
  <Manager>christian.annen@sz.ch</Manager>
  <Company>Steuerverwaltung Schwyz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Spartenrechnung gemäss Kreisschreiben der ESTV</dc:title>
  <dc:creator>christian.annen@sz.ch</dc:creator>
  <cp:lastModifiedBy>Christian Annen</cp:lastModifiedBy>
  <cp:lastPrinted>2026-05-22T05:56:30Z</cp:lastPrinted>
  <dcterms:created xsi:type="dcterms:W3CDTF">2008-09-05T12:29:42Z</dcterms:created>
  <dcterms:modified xsi:type="dcterms:W3CDTF">2026-05-22T06:09:30Z</dcterms:modified>
</cp:coreProperties>
</file>