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V\Gemeinden\HRM2 Gemeinden\03 Fachempfehlungen\09 Rückstellungen und Eventualverbindlichkeiten\"/>
    </mc:Choice>
  </mc:AlternateContent>
  <bookViews>
    <workbookView xWindow="0" yWindow="0" windowWidth="28800" windowHeight="11700"/>
  </bookViews>
  <sheets>
    <sheet name="Tabelle1" sheetId="1" r:id="rId1"/>
    <sheet name="Tabelle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1" l="1"/>
  <c r="J21" i="1"/>
  <c r="I21" i="1"/>
  <c r="H21" i="1"/>
  <c r="K20" i="1"/>
  <c r="J20" i="1"/>
  <c r="I20" i="1"/>
  <c r="H20" i="1"/>
  <c r="G14" i="1"/>
  <c r="F21" i="1" l="1"/>
  <c r="F20" i="1"/>
  <c r="K15" i="1"/>
  <c r="G15" i="1"/>
  <c r="K7" i="1"/>
  <c r="G7" i="1"/>
  <c r="M7" i="1" l="1"/>
  <c r="M21" i="1" s="1"/>
  <c r="G21" i="1"/>
  <c r="L15" i="1"/>
  <c r="M15" i="1"/>
  <c r="N15" i="1"/>
  <c r="L7" i="1"/>
  <c r="L21" i="1" s="1"/>
  <c r="N7" i="1"/>
  <c r="N21" i="1" s="1"/>
  <c r="O15" i="1" l="1"/>
  <c r="O7" i="1"/>
  <c r="O21" i="1" s="1"/>
  <c r="K14" i="1"/>
  <c r="P15" i="1" l="1"/>
  <c r="Q15" i="1"/>
  <c r="P7" i="1"/>
  <c r="M14" i="1"/>
  <c r="L14" i="1"/>
  <c r="N14" i="1"/>
  <c r="Q7" i="1" l="1"/>
  <c r="Q21" i="1" s="1"/>
  <c r="P21" i="1"/>
  <c r="O14" i="1"/>
  <c r="P14" i="1" l="1"/>
  <c r="Q14" i="1" s="1"/>
  <c r="K6" i="1"/>
  <c r="G6" i="1"/>
  <c r="G20" i="1" s="1"/>
  <c r="N6" i="1" l="1"/>
  <c r="N20" i="1" s="1"/>
  <c r="L6" i="1"/>
  <c r="L20" i="1" s="1"/>
  <c r="M6" i="1"/>
  <c r="M20" i="1" s="1"/>
  <c r="O6" i="1" l="1"/>
  <c r="O20" i="1" s="1"/>
  <c r="P6" i="1" l="1"/>
  <c r="Q6" i="1" l="1"/>
  <c r="Q20" i="1" s="1"/>
  <c r="P20" i="1"/>
</calcChain>
</file>

<file path=xl/comments1.xml><?xml version="1.0" encoding="utf-8"?>
<comments xmlns="http://schemas.openxmlformats.org/spreadsheetml/2006/main">
  <authors>
    <author>Alex Maissen</author>
  </authors>
  <commentList>
    <comment ref="I3" authorId="0" shapeId="0">
      <text>
        <r>
          <rPr>
            <b/>
            <sz val="9"/>
            <color indexed="81"/>
            <rFont val="Segoe UI"/>
            <charset val="1"/>
          </rPr>
          <t>AFIN:</t>
        </r>
        <r>
          <rPr>
            <sz val="9"/>
            <color indexed="81"/>
            <rFont val="Segoe UI"/>
            <charset val="1"/>
          </rPr>
          <t xml:space="preserve">
Die Anzahl Jahresstunden kann pro Gemeinde unterschiedlich sein und ist durch diese festzusetzen. Die in diesem Muster aufgeführte Stundenzahl gilt in der Kantonalen Verwaltung für den Arbeitsort Schwyz</t>
        </r>
      </text>
    </comment>
    <comment ref="I12" authorId="0" shapeId="0">
      <text>
        <r>
          <rPr>
            <b/>
            <sz val="9"/>
            <color indexed="81"/>
            <rFont val="Segoe UI"/>
            <charset val="1"/>
          </rPr>
          <t>AFIN:</t>
        </r>
        <r>
          <rPr>
            <sz val="9"/>
            <color indexed="81"/>
            <rFont val="Segoe UI"/>
            <charset val="1"/>
          </rPr>
          <t xml:space="preserve">
Die Anzahl Jahresstunden kann pro Gemeinde unterschiedlich sein und ist durch diese festzusetzen. Die in diesem Muster aufgeführte Stundenzahl gilt in der Kantonalen Verwaltung für den Arbeitsort Schwyz</t>
        </r>
      </text>
    </comment>
  </commentList>
</comments>
</file>

<file path=xl/sharedStrings.xml><?xml version="1.0" encoding="utf-8"?>
<sst xmlns="http://schemas.openxmlformats.org/spreadsheetml/2006/main" count="92" uniqueCount="49">
  <si>
    <t>Zeitguthaben 31.12.2020</t>
  </si>
  <si>
    <t>Lohn
(100%)</t>
  </si>
  <si>
    <t>Lohn
(Stunde)</t>
  </si>
  <si>
    <t>Arbeitszeit
(Stunden)</t>
  </si>
  <si>
    <t>Ferien
(Stunden)</t>
  </si>
  <si>
    <t>DAG
(Stunden)</t>
  </si>
  <si>
    <t>Total Zeit
(Stunden)</t>
  </si>
  <si>
    <t>AZ
(Franken)</t>
  </si>
  <si>
    <t>Ferien
(Franken)</t>
  </si>
  <si>
    <t>DAG
(Franken)</t>
  </si>
  <si>
    <t>Total Betrag
(Franken)</t>
  </si>
  <si>
    <t>Personal-Nr.</t>
  </si>
  <si>
    <t>Abteilung</t>
  </si>
  <si>
    <t>Jahresstunden 2020 (100%)</t>
  </si>
  <si>
    <t>Kassieramt</t>
  </si>
  <si>
    <t>Kontierung</t>
  </si>
  <si>
    <t>Funktion</t>
  </si>
  <si>
    <t>Finanz- und Steuerverwaltung</t>
  </si>
  <si>
    <t>Funktionale Gliederung</t>
  </si>
  <si>
    <t>Einwohneramt</t>
  </si>
  <si>
    <t>Allgemeines Rechtswesen</t>
  </si>
  <si>
    <t>Zeitguthaben 31.12.2021</t>
  </si>
  <si>
    <t>Veränderung gegenüber Vorjahr</t>
  </si>
  <si>
    <t>Berechnung für Bildung kurzfristige Rückstellungen im Rahmen des Bilanzanpassungsberichts</t>
  </si>
  <si>
    <t>Veränderung der Rückstellungen per 31.12.2021</t>
  </si>
  <si>
    <t>Das System rechnet folgendermassen:</t>
  </si>
  <si>
    <t>- SaldoTotalStunden = Saldo Ferien + Saldo Arbeitszeit + Saldo DAG (alles in Stunden)</t>
  </si>
  <si>
    <t>Einschränkungen</t>
  </si>
  <si>
    <t>- Nur Stellenplan-Mitarbeiter</t>
  </si>
  <si>
    <t>Arbeitgeber-beiträge</t>
  </si>
  <si>
    <t>0210</t>
  </si>
  <si>
    <t>Name</t>
  </si>
  <si>
    <t>2950.00 / 2050.00</t>
  </si>
  <si>
    <t>-</t>
  </si>
  <si>
    <t>Jahresstunden 2021 (100%)</t>
  </si>
  <si>
    <t>- Keine Lehrpersonen</t>
  </si>
  <si>
    <t>- SaldoTotalFranken = SaldoTotalStunden * Jahreslohn100 (Jahresgrundlohn bei 100% Beschäftigungsgrad) / Anzahl Stunden pro Jahr bei BG 100%</t>
  </si>
  <si>
    <t>Total inkl. Sozialkosten</t>
  </si>
  <si>
    <t>2050.00 / 0210.3010.10</t>
  </si>
  <si>
    <t>1400.3010.10 / 2050.00</t>
  </si>
  <si>
    <t>❸</t>
  </si>
  <si>
    <r>
      <t xml:space="preserve">Kontierung
</t>
    </r>
    <r>
      <rPr>
        <sz val="8"/>
        <rFont val="Arial"/>
        <family val="2"/>
      </rPr>
      <t>❷</t>
    </r>
  </si>
  <si>
    <t>Kontierung
❸</t>
  </si>
  <si>
    <t>Sozialkosten ❶</t>
  </si>
  <si>
    <r>
      <rPr>
        <sz val="8"/>
        <rFont val="Arial"/>
        <family val="2"/>
      </rPr>
      <t>❶</t>
    </r>
    <r>
      <rPr>
        <sz val="8"/>
        <color rgb="FFFF0000"/>
        <rFont val="Arial"/>
        <family val="2"/>
      </rPr>
      <t xml:space="preserve"> </t>
    </r>
  </si>
  <si>
    <t>Der Anteil der Arbeitgeberbeiträge für  AHV, IV, EO, UVG, PK, Krankentaggeld ist bei den Rückstellungen zu berücksichtigen, muss jedoch nicht auf einzelne Aufwandkonten gebucht werden. Der Kanton SZ rechnet auf Empfehlung seiner Revissionsstelle (BDO AG) mit 15%. Die Festlegung des Prozentsatzes liegt im Ermessen des Gemeinwesens</t>
  </si>
  <si>
    <t>❷</t>
  </si>
  <si>
    <t>Im Rahmen des Bilanzanpassungsberichts müssen die Rückstellungen erstmals gebildet werden. Die Bildung erfolgt über das Konto "Aufwertungsreserve"</t>
  </si>
  <si>
    <t>Die Veränderung der Rückstellung (Mehr-/Minderaufwand) ist immer über das neu zu eröffnende Konto xxxx.3010.10 "Ferien- und Zeitguthaben" zu verbuchen. Die Verbuchung auf ein separates Aufwandkonto erleichtert einen allfälligen Abgleich der AHV-Abrechnung.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</si>
</sst>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 ;[Red]\-#,##0\ "/>
    <numFmt numFmtId="165" formatCode="#,##0.0_ ;[Red]\-#,##0.0\ "/>
    <numFmt numFmtId="166" formatCode="#,##0.00_ ;[Red]\-#,##0.00\ "/>
  </numFmts>
  <fonts count="17" x14ac:knownFonts="1">
    <font>
      <sz val="11"/>
      <color theme="1"/>
      <name val="Calibri"/>
      <family val="2"/>
      <scheme val="minor"/>
    </font>
    <font>
      <sz val="11"/>
      <color theme="1"/>
      <name val="Calibri"/>
      <family val="2"/>
      <scheme val="minor"/>
    </font>
    <font>
      <sz val="8"/>
      <color theme="1"/>
      <name val="Arial"/>
      <family val="2"/>
    </font>
    <font>
      <sz val="10"/>
      <color theme="1"/>
      <name val="Arial"/>
      <family val="2"/>
    </font>
    <font>
      <b/>
      <sz val="10"/>
      <color rgb="FFFF0000"/>
      <name val="Arial"/>
      <family val="2"/>
    </font>
    <font>
      <b/>
      <sz val="10"/>
      <color theme="1"/>
      <name val="Arial"/>
      <family val="2"/>
    </font>
    <font>
      <b/>
      <sz val="10"/>
      <color theme="4"/>
      <name val="Arial"/>
      <family val="2"/>
    </font>
    <font>
      <sz val="10"/>
      <color rgb="FF1F497D"/>
      <name val="Arial"/>
      <family val="2"/>
    </font>
    <font>
      <b/>
      <sz val="8"/>
      <color rgb="FFFF0000"/>
      <name val="Arial"/>
      <family val="2"/>
    </font>
    <font>
      <b/>
      <sz val="8"/>
      <color theme="1"/>
      <name val="Arial"/>
      <family val="2"/>
    </font>
    <font>
      <b/>
      <sz val="8"/>
      <color theme="4"/>
      <name val="Arial"/>
      <family val="2"/>
    </font>
    <font>
      <sz val="8"/>
      <color rgb="FF1F497D"/>
      <name val="Arial"/>
      <family val="2"/>
    </font>
    <font>
      <sz val="8"/>
      <name val="Arial"/>
      <family val="2"/>
    </font>
    <font>
      <b/>
      <sz val="8"/>
      <name val="Arial"/>
      <family val="2"/>
    </font>
    <font>
      <sz val="8"/>
      <color rgb="FFFF0000"/>
      <name val="Arial"/>
      <family val="2"/>
    </font>
    <font>
      <sz val="9"/>
      <color indexed="81"/>
      <name val="Segoe UI"/>
      <charset val="1"/>
    </font>
    <font>
      <b/>
      <sz val="9"/>
      <color indexed="81"/>
      <name val="Segoe UI"/>
      <charset val="1"/>
    </font>
  </fonts>
  <fills count="4">
    <fill>
      <patternFill patternType="none"/>
    </fill>
    <fill>
      <patternFill patternType="gray125"/>
    </fill>
    <fill>
      <patternFill patternType="solid">
        <fgColor theme="0" tint="-4.9989318521683403E-2"/>
        <bgColor indexed="64"/>
      </patternFill>
    </fill>
    <fill>
      <patternFill patternType="solid">
        <fgColor theme="2" tint="-9.9978637043366805E-2"/>
        <bgColor indexed="64"/>
      </patternFill>
    </fill>
  </fills>
  <borders count="27">
    <border>
      <left/>
      <right/>
      <top/>
      <bottom/>
      <diagonal/>
    </border>
    <border>
      <left/>
      <right/>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hair">
        <color auto="1"/>
      </right>
      <top style="medium">
        <color auto="1"/>
      </top>
      <bottom style="hair">
        <color auto="1"/>
      </bottom>
      <diagonal/>
    </border>
    <border>
      <left/>
      <right style="hair">
        <color auto="1"/>
      </right>
      <top style="hair">
        <color auto="1"/>
      </top>
      <bottom style="medium">
        <color auto="1"/>
      </bottom>
      <diagonal/>
    </border>
    <border>
      <left/>
      <right style="medium">
        <color auto="1"/>
      </right>
      <top style="medium">
        <color auto="1"/>
      </top>
      <bottom style="hair">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right style="hair">
        <color auto="1"/>
      </right>
      <top style="hair">
        <color auto="1"/>
      </top>
      <bottom style="thin">
        <color auto="1"/>
      </bottom>
      <diagonal/>
    </border>
    <border>
      <left/>
      <right style="medium">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right style="hair">
        <color auto="1"/>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xf numFmtId="9" fontId="1" fillId="0" borderId="0" applyFont="0" applyFill="0" applyBorder="0" applyAlignment="0" applyProtection="0"/>
  </cellStyleXfs>
  <cellXfs count="101">
    <xf numFmtId="0" fontId="0" fillId="0" borderId="0" xfId="0"/>
    <xf numFmtId="0" fontId="5" fillId="0" borderId="0" xfId="0" applyFont="1" applyBorder="1" applyAlignment="1" applyProtection="1">
      <alignment vertical="top"/>
      <protection locked="0"/>
    </xf>
    <xf numFmtId="0" fontId="9"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center"/>
      <protection locked="0"/>
    </xf>
    <xf numFmtId="3" fontId="2" fillId="0" borderId="0" xfId="0" applyNumberFormat="1" applyFont="1" applyFill="1" applyBorder="1" applyAlignment="1" applyProtection="1">
      <alignment horizontal="right" vertical="center"/>
      <protection locked="0"/>
    </xf>
    <xf numFmtId="165" fontId="2" fillId="0" borderId="0" xfId="0" applyNumberFormat="1" applyFont="1" applyFill="1" applyBorder="1" applyAlignment="1" applyProtection="1">
      <alignment horizontal="right" vertical="center"/>
      <protection locked="0"/>
    </xf>
    <xf numFmtId="166" fontId="2" fillId="0" borderId="0" xfId="0" applyNumberFormat="1" applyFont="1" applyFill="1" applyBorder="1" applyAlignment="1" applyProtection="1">
      <alignment horizontal="right" vertical="center"/>
      <protection locked="0"/>
    </xf>
    <xf numFmtId="0" fontId="9" fillId="0" borderId="0" xfId="0" applyFont="1" applyBorder="1" applyAlignment="1" applyProtection="1">
      <alignment vertical="top"/>
      <protection locked="0"/>
    </xf>
    <xf numFmtId="0" fontId="2" fillId="0" borderId="5"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3" fontId="2" fillId="0" borderId="9" xfId="0" applyNumberFormat="1" applyFont="1" applyFill="1" applyBorder="1" applyAlignment="1" applyProtection="1">
      <alignment horizontal="right" vertical="center"/>
      <protection locked="0"/>
    </xf>
    <xf numFmtId="166" fontId="2" fillId="0" borderId="9" xfId="0" applyNumberFormat="1" applyFont="1" applyFill="1" applyBorder="1" applyAlignment="1" applyProtection="1">
      <alignment horizontal="right" vertical="center"/>
      <protection locked="0"/>
    </xf>
    <xf numFmtId="166" fontId="2" fillId="0" borderId="6" xfId="0" applyNumberFormat="1" applyFont="1" applyFill="1" applyBorder="1" applyAlignment="1" applyProtection="1">
      <alignment horizontal="right" vertical="center"/>
      <protection locked="0"/>
    </xf>
    <xf numFmtId="0" fontId="4" fillId="0" borderId="0" xfId="0" applyFont="1" applyProtection="1">
      <protection locked="0"/>
    </xf>
    <xf numFmtId="0" fontId="2" fillId="0" borderId="0" xfId="0" applyFont="1" applyProtection="1">
      <protection locked="0"/>
    </xf>
    <xf numFmtId="0" fontId="8" fillId="0" borderId="0" xfId="0" applyFont="1" applyProtection="1">
      <protection locked="0"/>
    </xf>
    <xf numFmtId="0" fontId="9" fillId="0" borderId="0" xfId="0" applyFont="1" applyAlignment="1" applyProtection="1">
      <alignment horizontal="left" vertical="top"/>
      <protection locked="0"/>
    </xf>
    <xf numFmtId="164" fontId="9" fillId="0" borderId="0" xfId="0" applyNumberFormat="1" applyFont="1" applyFill="1" applyBorder="1" applyAlignment="1" applyProtection="1">
      <alignment horizontal="center" vertical="center"/>
      <protection locked="0"/>
    </xf>
    <xf numFmtId="0" fontId="2" fillId="0" borderId="0" xfId="0" applyFont="1" applyAlignment="1" applyProtection="1">
      <alignment vertical="top"/>
      <protection locked="0"/>
    </xf>
    <xf numFmtId="0" fontId="2" fillId="0" borderId="0" xfId="0" applyFont="1" applyFill="1" applyProtection="1">
      <protection locked="0"/>
    </xf>
    <xf numFmtId="164" fontId="2" fillId="0" borderId="11" xfId="0" applyNumberFormat="1" applyFont="1" applyFill="1" applyBorder="1" applyAlignment="1" applyProtection="1">
      <alignment horizontal="right" vertical="center"/>
      <protection locked="0"/>
    </xf>
    <xf numFmtId="164" fontId="2" fillId="0" borderId="0" xfId="0" applyNumberFormat="1" applyFont="1" applyFill="1" applyBorder="1" applyAlignment="1" applyProtection="1">
      <alignment horizontal="right" vertical="center"/>
      <protection locked="0"/>
    </xf>
    <xf numFmtId="0" fontId="6" fillId="0" borderId="0" xfId="0" applyFont="1" applyProtection="1">
      <protection locked="0"/>
    </xf>
    <xf numFmtId="0" fontId="10" fillId="0" borderId="0" xfId="0" applyFont="1" applyProtection="1">
      <protection locked="0"/>
    </xf>
    <xf numFmtId="164" fontId="2" fillId="0" borderId="11"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top"/>
      <protection locked="0"/>
    </xf>
    <xf numFmtId="0" fontId="12" fillId="0" borderId="0" xfId="0" applyFont="1" applyAlignment="1" applyProtection="1">
      <alignment vertical="center"/>
      <protection locked="0"/>
    </xf>
    <xf numFmtId="0" fontId="12" fillId="0" borderId="0" xfId="0" quotePrefix="1" applyFont="1" applyAlignment="1" applyProtection="1">
      <alignment vertical="center"/>
      <protection locked="0"/>
    </xf>
    <xf numFmtId="0" fontId="11" fillId="0" borderId="0" xfId="0" applyFont="1" applyAlignment="1" applyProtection="1">
      <alignment vertical="center"/>
      <protection locked="0"/>
    </xf>
    <xf numFmtId="0" fontId="13" fillId="0" borderId="0" xfId="0" applyFont="1" applyAlignment="1" applyProtection="1">
      <alignment vertical="center"/>
      <protection locked="0"/>
    </xf>
    <xf numFmtId="0" fontId="3" fillId="0" borderId="0" xfId="0" applyFont="1" applyProtection="1">
      <protection locked="0"/>
    </xf>
    <xf numFmtId="0" fontId="7" fillId="0" borderId="0" xfId="0" applyFont="1" applyAlignment="1" applyProtection="1">
      <alignment vertical="center"/>
      <protection locked="0"/>
    </xf>
    <xf numFmtId="0" fontId="3" fillId="0" borderId="0" xfId="0" applyFont="1" applyAlignment="1" applyProtection="1">
      <alignment vertical="top"/>
      <protection locked="0"/>
    </xf>
    <xf numFmtId="166" fontId="2" fillId="3" borderId="7" xfId="0" applyNumberFormat="1" applyFont="1" applyFill="1" applyBorder="1" applyAlignment="1" applyProtection="1">
      <alignment horizontal="right" vertical="center"/>
    </xf>
    <xf numFmtId="164" fontId="2" fillId="3" borderId="9" xfId="0" applyNumberFormat="1" applyFont="1" applyFill="1" applyBorder="1" applyAlignment="1" applyProtection="1">
      <alignment horizontal="right" vertical="center"/>
    </xf>
    <xf numFmtId="164" fontId="2" fillId="3" borderId="6" xfId="0" applyNumberFormat="1" applyFont="1" applyFill="1" applyBorder="1" applyAlignment="1" applyProtection="1">
      <alignment horizontal="right" vertical="center"/>
    </xf>
    <xf numFmtId="164" fontId="2" fillId="3" borderId="7" xfId="0" applyNumberFormat="1" applyFont="1" applyFill="1" applyBorder="1" applyAlignment="1" applyProtection="1">
      <alignment horizontal="right" vertical="center"/>
    </xf>
    <xf numFmtId="165" fontId="2" fillId="3" borderId="7" xfId="0" applyNumberFormat="1" applyFont="1" applyFill="1" applyBorder="1" applyAlignment="1" applyProtection="1">
      <alignment horizontal="right" vertical="center"/>
    </xf>
    <xf numFmtId="3" fontId="2" fillId="3" borderId="9" xfId="0" applyNumberFormat="1" applyFont="1" applyFill="1" applyBorder="1" applyAlignment="1" applyProtection="1">
      <alignment horizontal="right" vertical="center"/>
    </xf>
    <xf numFmtId="166" fontId="2" fillId="3" borderId="9" xfId="0" applyNumberFormat="1" applyFont="1" applyFill="1" applyBorder="1" applyAlignment="1" applyProtection="1">
      <alignment horizontal="right" vertical="center"/>
    </xf>
    <xf numFmtId="166" fontId="2" fillId="3" borderId="6" xfId="0" applyNumberFormat="1" applyFont="1" applyFill="1" applyBorder="1" applyAlignment="1" applyProtection="1">
      <alignment horizontal="right" vertical="center"/>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3" xfId="0" quotePrefix="1" applyFont="1" applyFill="1" applyBorder="1" applyAlignment="1" applyProtection="1">
      <alignment horizontal="left" vertical="center"/>
      <protection locked="0"/>
    </xf>
    <xf numFmtId="0" fontId="2" fillId="0" borderId="14" xfId="0" quotePrefix="1" applyFont="1" applyFill="1" applyBorder="1" applyAlignment="1" applyProtection="1">
      <alignment horizontal="left" vertical="center"/>
      <protection locked="0"/>
    </xf>
    <xf numFmtId="3" fontId="2" fillId="0" borderId="15" xfId="0" applyNumberFormat="1" applyFont="1" applyFill="1" applyBorder="1" applyAlignment="1" applyProtection="1">
      <alignment horizontal="right" vertical="center"/>
      <protection locked="0"/>
    </xf>
    <xf numFmtId="165" fontId="2" fillId="3" borderId="14" xfId="0" applyNumberFormat="1" applyFont="1" applyFill="1" applyBorder="1" applyAlignment="1" applyProtection="1">
      <alignment horizontal="right" vertical="center"/>
    </xf>
    <xf numFmtId="166" fontId="2" fillId="0" borderId="15" xfId="0" applyNumberFormat="1" applyFont="1" applyFill="1" applyBorder="1" applyAlignment="1" applyProtection="1">
      <alignment horizontal="right" vertical="center"/>
      <protection locked="0"/>
    </xf>
    <xf numFmtId="166" fontId="2" fillId="0" borderId="13" xfId="0" applyNumberFormat="1" applyFont="1" applyFill="1" applyBorder="1" applyAlignment="1" applyProtection="1">
      <alignment horizontal="right" vertical="center"/>
      <protection locked="0"/>
    </xf>
    <xf numFmtId="166" fontId="2" fillId="3" borderId="14" xfId="0" applyNumberFormat="1" applyFont="1" applyFill="1" applyBorder="1" applyAlignment="1" applyProtection="1">
      <alignment horizontal="right" vertical="center"/>
    </xf>
    <xf numFmtId="164" fontId="2" fillId="3" borderId="15" xfId="0" applyNumberFormat="1" applyFont="1" applyFill="1" applyBorder="1" applyAlignment="1" applyProtection="1">
      <alignment horizontal="right" vertical="center"/>
    </xf>
    <xf numFmtId="164" fontId="2" fillId="3" borderId="13" xfId="0" applyNumberFormat="1" applyFont="1" applyFill="1" applyBorder="1" applyAlignment="1" applyProtection="1">
      <alignment horizontal="right" vertical="center"/>
    </xf>
    <xf numFmtId="164" fontId="2" fillId="3" borderId="14" xfId="0" applyNumberFormat="1" applyFont="1" applyFill="1" applyBorder="1" applyAlignment="1" applyProtection="1">
      <alignment horizontal="right" vertical="center"/>
    </xf>
    <xf numFmtId="164" fontId="2" fillId="0" borderId="16" xfId="0" applyNumberFormat="1" applyFont="1" applyFill="1" applyBorder="1" applyAlignment="1" applyProtection="1">
      <alignment horizontal="right" vertical="center"/>
      <protection locked="0"/>
    </xf>
    <xf numFmtId="164" fontId="2" fillId="0" borderId="16" xfId="0" applyNumberFormat="1" applyFont="1" applyFill="1" applyBorder="1" applyAlignment="1" applyProtection="1">
      <alignment horizontal="center" vertical="center"/>
      <protection locked="0"/>
    </xf>
    <xf numFmtId="0" fontId="2" fillId="2" borderId="22" xfId="0" applyFont="1" applyFill="1" applyBorder="1" applyAlignment="1" applyProtection="1">
      <alignment horizontal="left" vertical="center"/>
      <protection locked="0"/>
    </xf>
    <xf numFmtId="0" fontId="2" fillId="2" borderId="23" xfId="0" applyFont="1" applyFill="1" applyBorder="1" applyAlignment="1" applyProtection="1">
      <alignment horizontal="left" vertical="center"/>
      <protection locked="0"/>
    </xf>
    <xf numFmtId="0" fontId="2" fillId="2" borderId="24" xfId="0" applyFont="1" applyFill="1" applyBorder="1" applyAlignment="1" applyProtection="1">
      <alignment horizontal="left" vertical="center"/>
      <protection locked="0"/>
    </xf>
    <xf numFmtId="3" fontId="2" fillId="2" borderId="25" xfId="0" applyNumberFormat="1" applyFont="1" applyFill="1" applyBorder="1" applyAlignment="1" applyProtection="1">
      <alignment horizontal="center" vertical="center" wrapText="1"/>
      <protection locked="0"/>
    </xf>
    <xf numFmtId="3" fontId="2" fillId="2" borderId="24" xfId="0" applyNumberFormat="1"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3" fontId="2" fillId="2" borderId="23" xfId="0" applyNumberFormat="1" applyFont="1" applyFill="1" applyBorder="1" applyAlignment="1" applyProtection="1">
      <alignment horizontal="center" vertical="center" wrapText="1"/>
      <protection locked="0"/>
    </xf>
    <xf numFmtId="3" fontId="2" fillId="2" borderId="26" xfId="0" applyNumberFormat="1" applyFont="1" applyFill="1" applyBorder="1" applyAlignment="1" applyProtection="1">
      <alignment horizontal="center" vertical="center" wrapText="1"/>
      <protection locked="0"/>
    </xf>
    <xf numFmtId="3" fontId="2" fillId="3" borderId="15" xfId="0" applyNumberFormat="1" applyFont="1" applyFill="1" applyBorder="1" applyAlignment="1" applyProtection="1">
      <alignment horizontal="right" vertical="center"/>
    </xf>
    <xf numFmtId="166" fontId="2" fillId="3" borderId="15" xfId="0" applyNumberFormat="1" applyFont="1" applyFill="1" applyBorder="1" applyAlignment="1" applyProtection="1">
      <alignment horizontal="right" vertical="center"/>
    </xf>
    <xf numFmtId="166" fontId="2" fillId="3" borderId="13" xfId="0" applyNumberFormat="1" applyFont="1" applyFill="1" applyBorder="1" applyAlignment="1" applyProtection="1">
      <alignment horizontal="right" vertical="center"/>
    </xf>
    <xf numFmtId="3" fontId="2" fillId="2" borderId="10" xfId="0" applyNumberFormat="1" applyFont="1" applyFill="1" applyBorder="1" applyAlignment="1" applyProtection="1">
      <alignment horizontal="center" vertical="top" wrapText="1"/>
      <protection locked="0"/>
    </xf>
    <xf numFmtId="9" fontId="2" fillId="2" borderId="21" xfId="1" applyFont="1" applyFill="1" applyBorder="1" applyAlignment="1" applyProtection="1">
      <alignment horizontal="center" vertical="center" wrapText="1"/>
      <protection locked="0"/>
    </xf>
    <xf numFmtId="164" fontId="2" fillId="3" borderId="16" xfId="0" applyNumberFormat="1" applyFont="1" applyFill="1" applyBorder="1" applyAlignment="1" applyProtection="1">
      <alignment horizontal="right" vertical="center"/>
    </xf>
    <xf numFmtId="164" fontId="2" fillId="3" borderId="11" xfId="0" applyNumberFormat="1" applyFont="1" applyFill="1" applyBorder="1" applyAlignment="1" applyProtection="1">
      <alignment horizontal="right" vertical="center"/>
    </xf>
    <xf numFmtId="3" fontId="2" fillId="2" borderId="26" xfId="0" applyNumberFormat="1" applyFont="1" applyFill="1" applyBorder="1" applyAlignment="1" applyProtection="1">
      <alignment horizontal="center" vertical="top" wrapText="1"/>
      <protection locked="0"/>
    </xf>
    <xf numFmtId="3" fontId="12" fillId="2" borderId="10" xfId="0" applyNumberFormat="1" applyFont="1" applyFill="1" applyBorder="1" applyAlignment="1" applyProtection="1">
      <alignment horizontal="center" vertical="top" wrapText="1"/>
      <protection locked="0"/>
    </xf>
    <xf numFmtId="0" fontId="2" fillId="0" borderId="0" xfId="0" applyFont="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9" fillId="0" borderId="1" xfId="0" applyFont="1" applyBorder="1" applyAlignment="1" applyProtection="1">
      <alignment horizontal="left" vertical="top" wrapText="1"/>
      <protection locked="0"/>
    </xf>
    <xf numFmtId="3" fontId="9" fillId="0" borderId="1" xfId="0" applyNumberFormat="1" applyFont="1" applyBorder="1" applyAlignment="1" applyProtection="1">
      <alignment horizontal="left" vertical="top"/>
      <protection locked="0"/>
    </xf>
    <xf numFmtId="3" fontId="2" fillId="2" borderId="4" xfId="0" applyNumberFormat="1" applyFont="1" applyFill="1" applyBorder="1" applyAlignment="1" applyProtection="1">
      <alignment horizontal="center" vertical="top" wrapText="1"/>
      <protection locked="0"/>
    </xf>
    <xf numFmtId="3" fontId="2" fillId="2" borderId="19" xfId="0" applyNumberFormat="1" applyFont="1" applyFill="1" applyBorder="1" applyAlignment="1" applyProtection="1">
      <alignment horizontal="center" vertical="top" wrapText="1"/>
      <protection locked="0"/>
    </xf>
    <xf numFmtId="3" fontId="2" fillId="2" borderId="8" xfId="0" applyNumberFormat="1" applyFont="1" applyFill="1" applyBorder="1" applyAlignment="1" applyProtection="1">
      <alignment horizontal="center" vertical="top" wrapText="1"/>
      <protection locked="0"/>
    </xf>
    <xf numFmtId="3" fontId="2" fillId="2" borderId="20" xfId="0" applyNumberFormat="1" applyFont="1" applyFill="1" applyBorder="1" applyAlignment="1" applyProtection="1">
      <alignment horizontal="center" vertical="top" wrapText="1"/>
      <protection locked="0"/>
    </xf>
    <xf numFmtId="3" fontId="2" fillId="2" borderId="3" xfId="0" applyNumberFormat="1" applyFont="1" applyFill="1" applyBorder="1" applyAlignment="1" applyProtection="1">
      <alignment horizontal="center" vertical="top" wrapText="1"/>
      <protection locked="0"/>
    </xf>
    <xf numFmtId="3" fontId="2" fillId="2" borderId="18" xfId="0" applyNumberFormat="1" applyFont="1" applyFill="1" applyBorder="1" applyAlignment="1" applyProtection="1">
      <alignment horizontal="center" vertical="top" wrapText="1"/>
      <protection locked="0"/>
    </xf>
    <xf numFmtId="0" fontId="2" fillId="2" borderId="3" xfId="0"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2" borderId="3"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8" xfId="0" applyFont="1" applyFill="1" applyBorder="1" applyAlignment="1" applyProtection="1">
      <alignment horizontal="center" vertical="top" wrapText="1"/>
      <protection locked="0"/>
    </xf>
    <xf numFmtId="0" fontId="2" fillId="2" borderId="20"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0" fontId="2" fillId="2" borderId="18"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19" xfId="0" applyFont="1" applyFill="1" applyBorder="1" applyAlignment="1" applyProtection="1">
      <alignment horizontal="center" vertical="top" wrapText="1"/>
      <protection locked="0"/>
    </xf>
    <xf numFmtId="0" fontId="2" fillId="2" borderId="2"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tabSelected="1" zoomScaleNormal="100" workbookViewId="0">
      <selection activeCell="T31" sqref="T31"/>
    </sheetView>
  </sheetViews>
  <sheetFormatPr baseColWidth="10" defaultRowHeight="12.75" x14ac:dyDescent="0.2"/>
  <cols>
    <col min="1" max="1" width="7.140625" style="31" customWidth="1"/>
    <col min="2" max="2" width="25" style="31" customWidth="1"/>
    <col min="3" max="3" width="15.28515625" style="31" customWidth="1"/>
    <col min="4" max="4" width="6.7109375" style="31" bestFit="1" customWidth="1"/>
    <col min="5" max="5" width="22.28515625" style="31" bestFit="1" customWidth="1"/>
    <col min="6" max="6" width="7.28515625" style="31" bestFit="1" customWidth="1"/>
    <col min="7" max="7" width="8" style="31" bestFit="1" customWidth="1"/>
    <col min="8" max="8" width="9.85546875" style="31" bestFit="1" customWidth="1"/>
    <col min="9" max="11" width="9" style="31" bestFit="1" customWidth="1"/>
    <col min="12" max="14" width="8.85546875" style="31" bestFit="1" customWidth="1"/>
    <col min="15" max="15" width="11" style="31" bestFit="1" customWidth="1"/>
    <col min="16" max="17" width="10.7109375" style="31" bestFit="1" customWidth="1"/>
    <col min="18" max="18" width="17.42578125" style="31" bestFit="1" customWidth="1"/>
    <col min="19" max="16384" width="11.42578125" style="31"/>
  </cols>
  <sheetData>
    <row r="1" spans="1:18" s="15" customFormat="1" x14ac:dyDescent="0.2">
      <c r="A1" s="14" t="s">
        <v>23</v>
      </c>
      <c r="D1" s="16"/>
      <c r="E1" s="16"/>
    </row>
    <row r="2" spans="1:18" s="15" customFormat="1" ht="11.25" x14ac:dyDescent="0.2"/>
    <row r="3" spans="1:18" s="15" customFormat="1" ht="27" customHeight="1" thickBot="1" x14ac:dyDescent="0.25">
      <c r="A3" s="79" t="s">
        <v>0</v>
      </c>
      <c r="B3" s="79"/>
      <c r="C3" s="79"/>
      <c r="D3" s="2"/>
      <c r="E3" s="2"/>
      <c r="F3" s="80" t="s">
        <v>13</v>
      </c>
      <c r="G3" s="80"/>
      <c r="H3" s="80"/>
      <c r="I3" s="17">
        <v>2140.71</v>
      </c>
      <c r="J3" s="18"/>
      <c r="K3" s="18"/>
      <c r="L3" s="18"/>
      <c r="M3" s="18"/>
      <c r="N3" s="18"/>
      <c r="O3" s="18"/>
      <c r="P3" s="18"/>
      <c r="Q3" s="18"/>
      <c r="R3" s="18"/>
    </row>
    <row r="4" spans="1:18" s="19" customFormat="1" ht="35.25" customHeight="1" x14ac:dyDescent="0.25">
      <c r="A4" s="99" t="s">
        <v>11</v>
      </c>
      <c r="B4" s="89" t="s">
        <v>31</v>
      </c>
      <c r="C4" s="87" t="s">
        <v>12</v>
      </c>
      <c r="D4" s="89" t="s">
        <v>16</v>
      </c>
      <c r="E4" s="91" t="s">
        <v>18</v>
      </c>
      <c r="F4" s="83" t="s">
        <v>1</v>
      </c>
      <c r="G4" s="81" t="s">
        <v>2</v>
      </c>
      <c r="H4" s="93" t="s">
        <v>3</v>
      </c>
      <c r="I4" s="95" t="s">
        <v>4</v>
      </c>
      <c r="J4" s="95" t="s">
        <v>5</v>
      </c>
      <c r="K4" s="97" t="s">
        <v>6</v>
      </c>
      <c r="L4" s="83" t="s">
        <v>7</v>
      </c>
      <c r="M4" s="85" t="s">
        <v>8</v>
      </c>
      <c r="N4" s="85" t="s">
        <v>9</v>
      </c>
      <c r="O4" s="81" t="s">
        <v>10</v>
      </c>
      <c r="P4" s="74" t="s">
        <v>43</v>
      </c>
      <c r="Q4" s="69" t="s">
        <v>37</v>
      </c>
      <c r="R4" s="81" t="s">
        <v>41</v>
      </c>
    </row>
    <row r="5" spans="1:18" s="15" customFormat="1" ht="11.25" x14ac:dyDescent="0.2">
      <c r="A5" s="100"/>
      <c r="B5" s="90"/>
      <c r="C5" s="88"/>
      <c r="D5" s="90"/>
      <c r="E5" s="92"/>
      <c r="F5" s="84"/>
      <c r="G5" s="82"/>
      <c r="H5" s="94"/>
      <c r="I5" s="96"/>
      <c r="J5" s="96"/>
      <c r="K5" s="98"/>
      <c r="L5" s="84"/>
      <c r="M5" s="86"/>
      <c r="N5" s="86"/>
      <c r="O5" s="82"/>
      <c r="P5" s="70">
        <v>0.15</v>
      </c>
      <c r="Q5" s="70"/>
      <c r="R5" s="82"/>
    </row>
    <row r="6" spans="1:18" s="20" customFormat="1" ht="11.25" x14ac:dyDescent="0.2">
      <c r="A6" s="42">
        <v>999999</v>
      </c>
      <c r="B6" s="43"/>
      <c r="C6" s="43" t="s">
        <v>14</v>
      </c>
      <c r="D6" s="44" t="s">
        <v>30</v>
      </c>
      <c r="E6" s="45" t="s">
        <v>17</v>
      </c>
      <c r="F6" s="46">
        <v>100000</v>
      </c>
      <c r="G6" s="47">
        <f>F6/I3</f>
        <v>46.713473567180984</v>
      </c>
      <c r="H6" s="48">
        <v>64.739999999999995</v>
      </c>
      <c r="I6" s="49">
        <v>77.22</v>
      </c>
      <c r="J6" s="49">
        <v>0</v>
      </c>
      <c r="K6" s="50">
        <f>SUM(H6:J6)</f>
        <v>141.95999999999998</v>
      </c>
      <c r="L6" s="51">
        <f>H6*G6</f>
        <v>3024.2302787392964</v>
      </c>
      <c r="M6" s="52">
        <f>I6*G6</f>
        <v>3607.2144288577156</v>
      </c>
      <c r="N6" s="52">
        <f>J6*G6</f>
        <v>0</v>
      </c>
      <c r="O6" s="53">
        <f>SUM(L6:N6)</f>
        <v>6631.444707597012</v>
      </c>
      <c r="P6" s="71">
        <f>O6*$P$5</f>
        <v>994.71670613955177</v>
      </c>
      <c r="Q6" s="71">
        <f>O6+P6</f>
        <v>7626.1614137365641</v>
      </c>
      <c r="R6" s="54" t="s">
        <v>32</v>
      </c>
    </row>
    <row r="7" spans="1:18" s="20" customFormat="1" ht="12" thickBot="1" x14ac:dyDescent="0.25">
      <c r="A7" s="8"/>
      <c r="B7" s="9"/>
      <c r="C7" s="9" t="s">
        <v>19</v>
      </c>
      <c r="D7" s="9">
        <v>1400</v>
      </c>
      <c r="E7" s="10" t="s">
        <v>20</v>
      </c>
      <c r="F7" s="11">
        <v>80000</v>
      </c>
      <c r="G7" s="38">
        <f>F7/I3</f>
        <v>37.370778853744788</v>
      </c>
      <c r="H7" s="12">
        <v>1.44</v>
      </c>
      <c r="I7" s="13">
        <v>13.73</v>
      </c>
      <c r="J7" s="13">
        <v>0</v>
      </c>
      <c r="K7" s="34">
        <f>SUM(H7:J7)</f>
        <v>15.17</v>
      </c>
      <c r="L7" s="35">
        <f>H7*G7</f>
        <v>53.813921549392497</v>
      </c>
      <c r="M7" s="36">
        <f>I7*G7</f>
        <v>513.10079366191599</v>
      </c>
      <c r="N7" s="36">
        <f>J7*G7</f>
        <v>0</v>
      </c>
      <c r="O7" s="37">
        <f>SUM(L7:N7)</f>
        <v>566.91471521130848</v>
      </c>
      <c r="P7" s="72">
        <f>O7*$P$5</f>
        <v>85.037207281696269</v>
      </c>
      <c r="Q7" s="72">
        <f>O7+P7</f>
        <v>651.95192249300476</v>
      </c>
      <c r="R7" s="21" t="s">
        <v>32</v>
      </c>
    </row>
    <row r="8" spans="1:18" s="20" customFormat="1" ht="11.25" x14ac:dyDescent="0.2">
      <c r="A8" s="3"/>
      <c r="B8" s="3"/>
      <c r="C8" s="3"/>
      <c r="D8" s="3"/>
      <c r="E8" s="3"/>
      <c r="F8" s="4"/>
      <c r="G8" s="5"/>
      <c r="H8" s="6"/>
      <c r="I8" s="6"/>
      <c r="J8" s="6"/>
      <c r="K8" s="6"/>
      <c r="L8" s="22"/>
      <c r="M8" s="22"/>
      <c r="N8" s="22"/>
      <c r="O8" s="22"/>
      <c r="P8" s="22"/>
      <c r="Q8" s="22"/>
      <c r="R8" s="22"/>
    </row>
    <row r="9" spans="1:18" s="15" customFormat="1" ht="11.25" x14ac:dyDescent="0.2"/>
    <row r="10" spans="1:18" s="15" customFormat="1" x14ac:dyDescent="0.2">
      <c r="A10" s="23" t="s">
        <v>24</v>
      </c>
      <c r="D10" s="24"/>
      <c r="E10" s="24"/>
    </row>
    <row r="11" spans="1:18" s="15" customFormat="1" ht="11.25" x14ac:dyDescent="0.2"/>
    <row r="12" spans="1:18" s="15" customFormat="1" ht="27" customHeight="1" thickBot="1" x14ac:dyDescent="0.25">
      <c r="A12" s="7" t="s">
        <v>21</v>
      </c>
      <c r="C12" s="7"/>
      <c r="D12" s="7"/>
      <c r="E12" s="7"/>
      <c r="F12" s="80" t="s">
        <v>34</v>
      </c>
      <c r="G12" s="80"/>
      <c r="H12" s="80"/>
      <c r="I12" s="17">
        <v>2132.13</v>
      </c>
      <c r="J12" s="18"/>
      <c r="K12" s="18"/>
      <c r="L12" s="18"/>
      <c r="M12" s="18"/>
      <c r="N12" s="18"/>
      <c r="O12" s="18"/>
      <c r="P12" s="18"/>
      <c r="Q12" s="18"/>
      <c r="R12" s="18"/>
    </row>
    <row r="13" spans="1:18" s="15" customFormat="1" ht="22.5" x14ac:dyDescent="0.2">
      <c r="A13" s="56" t="s">
        <v>11</v>
      </c>
      <c r="B13" s="57"/>
      <c r="C13" s="57" t="s">
        <v>12</v>
      </c>
      <c r="D13" s="57" t="s">
        <v>16</v>
      </c>
      <c r="E13" s="58" t="s">
        <v>18</v>
      </c>
      <c r="F13" s="59" t="s">
        <v>1</v>
      </c>
      <c r="G13" s="60" t="s">
        <v>2</v>
      </c>
      <c r="H13" s="61" t="s">
        <v>3</v>
      </c>
      <c r="I13" s="62" t="s">
        <v>4</v>
      </c>
      <c r="J13" s="62" t="s">
        <v>5</v>
      </c>
      <c r="K13" s="63" t="s">
        <v>6</v>
      </c>
      <c r="L13" s="59" t="s">
        <v>7</v>
      </c>
      <c r="M13" s="64" t="s">
        <v>8</v>
      </c>
      <c r="N13" s="64" t="s">
        <v>9</v>
      </c>
      <c r="O13" s="60" t="s">
        <v>10</v>
      </c>
      <c r="P13" s="73" t="s">
        <v>29</v>
      </c>
      <c r="Q13" s="73" t="s">
        <v>37</v>
      </c>
      <c r="R13" s="65" t="s">
        <v>15</v>
      </c>
    </row>
    <row r="14" spans="1:18" s="20" customFormat="1" ht="11.25" x14ac:dyDescent="0.2">
      <c r="A14" s="42"/>
      <c r="B14" s="43"/>
      <c r="C14" s="43" t="s">
        <v>14</v>
      </c>
      <c r="D14" s="44" t="s">
        <v>30</v>
      </c>
      <c r="E14" s="45" t="s">
        <v>17</v>
      </c>
      <c r="F14" s="46">
        <v>100000</v>
      </c>
      <c r="G14" s="47">
        <f>F14/I12</f>
        <v>46.901455352159573</v>
      </c>
      <c r="H14" s="48">
        <v>50</v>
      </c>
      <c r="I14" s="49">
        <v>42.9</v>
      </c>
      <c r="J14" s="49">
        <v>0</v>
      </c>
      <c r="K14" s="50">
        <f>SUM(H14:J14)</f>
        <v>92.9</v>
      </c>
      <c r="L14" s="51">
        <f>H14*G14</f>
        <v>2345.0727676079787</v>
      </c>
      <c r="M14" s="52">
        <f>I14*G14</f>
        <v>2012.0724346076456</v>
      </c>
      <c r="N14" s="52">
        <f>J14*G14</f>
        <v>0</v>
      </c>
      <c r="O14" s="53">
        <f>SUM(L14:N14)</f>
        <v>4357.1452022156245</v>
      </c>
      <c r="P14" s="71">
        <f>O14*$P$5</f>
        <v>653.57178033234368</v>
      </c>
      <c r="Q14" s="71">
        <f>O14+P14</f>
        <v>5010.7169825479687</v>
      </c>
      <c r="R14" s="55" t="s">
        <v>33</v>
      </c>
    </row>
    <row r="15" spans="1:18" s="20" customFormat="1" ht="12" thickBot="1" x14ac:dyDescent="0.25">
      <c r="A15" s="8"/>
      <c r="B15" s="9"/>
      <c r="C15" s="9" t="s">
        <v>19</v>
      </c>
      <c r="D15" s="9">
        <v>1400</v>
      </c>
      <c r="E15" s="10" t="s">
        <v>20</v>
      </c>
      <c r="F15" s="11">
        <v>80000</v>
      </c>
      <c r="G15" s="38">
        <f>F15/I12</f>
        <v>37.521164281727657</v>
      </c>
      <c r="H15" s="12">
        <v>10</v>
      </c>
      <c r="I15" s="13">
        <v>8.58</v>
      </c>
      <c r="J15" s="13">
        <v>0</v>
      </c>
      <c r="K15" s="34">
        <f>SUM(H15:J15)</f>
        <v>18.579999999999998</v>
      </c>
      <c r="L15" s="35">
        <f>H15*G15</f>
        <v>375.21164281727658</v>
      </c>
      <c r="M15" s="36">
        <f>I15*G15</f>
        <v>321.93158953722332</v>
      </c>
      <c r="N15" s="36">
        <f>J15*G15</f>
        <v>0</v>
      </c>
      <c r="O15" s="37">
        <f>SUM(L15:N15)</f>
        <v>697.1432323544999</v>
      </c>
      <c r="P15" s="72">
        <f>O15*$P$5</f>
        <v>104.57148485317498</v>
      </c>
      <c r="Q15" s="72">
        <f>O15+P15</f>
        <v>801.71471720767488</v>
      </c>
      <c r="R15" s="25" t="s">
        <v>33</v>
      </c>
    </row>
    <row r="16" spans="1:18" s="15" customFormat="1" ht="11.25" x14ac:dyDescent="0.2"/>
    <row r="17" spans="1:18" s="15" customFormat="1" ht="11.25" x14ac:dyDescent="0.2"/>
    <row r="18" spans="1:18" s="15" customFormat="1" ht="27" customHeight="1" thickBot="1" x14ac:dyDescent="0.25">
      <c r="A18" s="1" t="s">
        <v>22</v>
      </c>
      <c r="C18" s="7"/>
      <c r="D18" s="7"/>
      <c r="E18" s="7"/>
      <c r="F18" s="80"/>
      <c r="G18" s="80"/>
      <c r="H18" s="80"/>
      <c r="I18" s="26"/>
      <c r="J18" s="18"/>
      <c r="K18" s="18"/>
      <c r="L18" s="18"/>
      <c r="M18" s="18"/>
      <c r="N18" s="18"/>
      <c r="O18" s="18"/>
      <c r="P18" s="18"/>
      <c r="Q18" s="18"/>
      <c r="R18" s="18"/>
    </row>
    <row r="19" spans="1:18" s="15" customFormat="1" ht="22.5" x14ac:dyDescent="0.2">
      <c r="A19" s="56" t="s">
        <v>11</v>
      </c>
      <c r="B19" s="57"/>
      <c r="C19" s="57" t="s">
        <v>12</v>
      </c>
      <c r="D19" s="57" t="s">
        <v>16</v>
      </c>
      <c r="E19" s="58" t="s">
        <v>18</v>
      </c>
      <c r="F19" s="59" t="s">
        <v>1</v>
      </c>
      <c r="G19" s="60" t="s">
        <v>2</v>
      </c>
      <c r="H19" s="61" t="s">
        <v>3</v>
      </c>
      <c r="I19" s="62" t="s">
        <v>4</v>
      </c>
      <c r="J19" s="62" t="s">
        <v>5</v>
      </c>
      <c r="K19" s="63" t="s">
        <v>6</v>
      </c>
      <c r="L19" s="59" t="s">
        <v>7</v>
      </c>
      <c r="M19" s="64" t="s">
        <v>8</v>
      </c>
      <c r="N19" s="64" t="s">
        <v>9</v>
      </c>
      <c r="O19" s="60" t="s">
        <v>10</v>
      </c>
      <c r="P19" s="73" t="s">
        <v>29</v>
      </c>
      <c r="Q19" s="73" t="s">
        <v>37</v>
      </c>
      <c r="R19" s="65" t="s">
        <v>42</v>
      </c>
    </row>
    <row r="20" spans="1:18" s="20" customFormat="1" ht="11.25" x14ac:dyDescent="0.2">
      <c r="A20" s="42"/>
      <c r="B20" s="43"/>
      <c r="C20" s="43" t="s">
        <v>14</v>
      </c>
      <c r="D20" s="44" t="s">
        <v>30</v>
      </c>
      <c r="E20" s="45" t="s">
        <v>17</v>
      </c>
      <c r="F20" s="66">
        <f>F14-F6</f>
        <v>0</v>
      </c>
      <c r="G20" s="47">
        <f t="shared" ref="G20:Q20" si="0">G14-G6</f>
        <v>0.18798178497858942</v>
      </c>
      <c r="H20" s="67">
        <f t="shared" si="0"/>
        <v>-14.739999999999995</v>
      </c>
      <c r="I20" s="68">
        <f t="shared" si="0"/>
        <v>-34.32</v>
      </c>
      <c r="J20" s="68">
        <f t="shared" si="0"/>
        <v>0</v>
      </c>
      <c r="K20" s="50">
        <f t="shared" si="0"/>
        <v>-49.059999999999974</v>
      </c>
      <c r="L20" s="51">
        <f t="shared" si="0"/>
        <v>-679.15751113131773</v>
      </c>
      <c r="M20" s="52">
        <f t="shared" si="0"/>
        <v>-1595.14199425007</v>
      </c>
      <c r="N20" s="52">
        <f t="shared" si="0"/>
        <v>0</v>
      </c>
      <c r="O20" s="53">
        <f t="shared" si="0"/>
        <v>-2274.2995053813875</v>
      </c>
      <c r="P20" s="71">
        <f t="shared" si="0"/>
        <v>-341.1449258072081</v>
      </c>
      <c r="Q20" s="71">
        <f t="shared" si="0"/>
        <v>-2615.4444311885954</v>
      </c>
      <c r="R20" s="54" t="s">
        <v>38</v>
      </c>
    </row>
    <row r="21" spans="1:18" s="20" customFormat="1" ht="12" thickBot="1" x14ac:dyDescent="0.25">
      <c r="A21" s="8"/>
      <c r="B21" s="9"/>
      <c r="C21" s="9" t="s">
        <v>19</v>
      </c>
      <c r="D21" s="9">
        <v>1400</v>
      </c>
      <c r="E21" s="10" t="s">
        <v>20</v>
      </c>
      <c r="F21" s="39">
        <f>F15-F7</f>
        <v>0</v>
      </c>
      <c r="G21" s="38">
        <f t="shared" ref="G21:Q21" si="1">G15-G7</f>
        <v>0.15038542798286869</v>
      </c>
      <c r="H21" s="40">
        <f t="shared" si="1"/>
        <v>8.56</v>
      </c>
      <c r="I21" s="41">
        <f t="shared" si="1"/>
        <v>-5.15</v>
      </c>
      <c r="J21" s="41">
        <f t="shared" si="1"/>
        <v>0</v>
      </c>
      <c r="K21" s="34">
        <f t="shared" si="1"/>
        <v>3.4099999999999984</v>
      </c>
      <c r="L21" s="35">
        <f t="shared" si="1"/>
        <v>321.39772126788409</v>
      </c>
      <c r="M21" s="36">
        <f t="shared" si="1"/>
        <v>-191.16920412469267</v>
      </c>
      <c r="N21" s="36">
        <f t="shared" si="1"/>
        <v>0</v>
      </c>
      <c r="O21" s="37">
        <f t="shared" si="1"/>
        <v>130.22851714319143</v>
      </c>
      <c r="P21" s="72">
        <f t="shared" si="1"/>
        <v>19.534277571478711</v>
      </c>
      <c r="Q21" s="72">
        <f t="shared" si="1"/>
        <v>149.76279471467012</v>
      </c>
      <c r="R21" s="21" t="s">
        <v>39</v>
      </c>
    </row>
    <row r="22" spans="1:18" s="15" customFormat="1" ht="11.25" x14ac:dyDescent="0.2"/>
    <row r="23" spans="1:18" s="15" customFormat="1" ht="11.25" x14ac:dyDescent="0.2">
      <c r="A23" s="27" t="s">
        <v>25</v>
      </c>
    </row>
    <row r="24" spans="1:18" s="15" customFormat="1" ht="11.25" x14ac:dyDescent="0.2">
      <c r="A24" s="28" t="s">
        <v>26</v>
      </c>
      <c r="D24" s="29"/>
      <c r="E24" s="29"/>
    </row>
    <row r="25" spans="1:18" s="15" customFormat="1" ht="11.25" x14ac:dyDescent="0.2">
      <c r="A25" s="28" t="s">
        <v>36</v>
      </c>
      <c r="D25" s="29"/>
      <c r="E25" s="29"/>
    </row>
    <row r="26" spans="1:18" s="15" customFormat="1" ht="11.25" x14ac:dyDescent="0.2">
      <c r="A26" s="27"/>
      <c r="D26" s="29"/>
      <c r="E26" s="29"/>
    </row>
    <row r="27" spans="1:18" s="15" customFormat="1" ht="11.25" x14ac:dyDescent="0.2">
      <c r="A27" s="30" t="s">
        <v>27</v>
      </c>
      <c r="D27" s="29"/>
      <c r="E27" s="29"/>
    </row>
    <row r="28" spans="1:18" s="15" customFormat="1" ht="11.25" x14ac:dyDescent="0.2">
      <c r="A28" s="27" t="s">
        <v>28</v>
      </c>
      <c r="D28" s="29"/>
      <c r="E28" s="29"/>
    </row>
    <row r="29" spans="1:18" s="15" customFormat="1" ht="11.25" x14ac:dyDescent="0.2">
      <c r="A29" s="27" t="s">
        <v>35</v>
      </c>
      <c r="D29" s="29"/>
      <c r="E29" s="29"/>
    </row>
    <row r="30" spans="1:18" x14ac:dyDescent="0.2">
      <c r="D30" s="32"/>
      <c r="E30" s="32"/>
    </row>
    <row r="31" spans="1:18" s="33" customFormat="1" ht="24.75" customHeight="1" x14ac:dyDescent="0.25">
      <c r="A31" s="75" t="s">
        <v>44</v>
      </c>
      <c r="B31" s="78" t="s">
        <v>45</v>
      </c>
      <c r="C31" s="78"/>
      <c r="D31" s="78"/>
      <c r="E31" s="78"/>
      <c r="F31" s="78"/>
      <c r="G31" s="78"/>
      <c r="H31" s="78"/>
      <c r="I31" s="78"/>
      <c r="J31" s="78"/>
      <c r="K31" s="78"/>
      <c r="L31" s="78"/>
      <c r="M31" s="78"/>
      <c r="N31" s="78"/>
      <c r="O31" s="78"/>
      <c r="P31" s="78"/>
      <c r="Q31" s="78"/>
      <c r="R31" s="78"/>
    </row>
    <row r="32" spans="1:18" s="33" customFormat="1" ht="19.5" customHeight="1" x14ac:dyDescent="0.25">
      <c r="A32" s="76" t="s">
        <v>46</v>
      </c>
      <c r="B32" s="77" t="s">
        <v>47</v>
      </c>
      <c r="C32" s="77"/>
      <c r="D32" s="77"/>
      <c r="E32" s="77"/>
      <c r="F32" s="77"/>
      <c r="G32" s="77"/>
      <c r="H32" s="77"/>
      <c r="I32" s="77"/>
      <c r="J32" s="77"/>
      <c r="K32" s="77"/>
      <c r="L32" s="77"/>
      <c r="M32" s="77"/>
      <c r="N32" s="77"/>
      <c r="O32" s="77"/>
      <c r="P32" s="77"/>
      <c r="Q32" s="77"/>
      <c r="R32" s="77"/>
    </row>
    <row r="33" spans="1:18" s="33" customFormat="1" ht="19.5" customHeight="1" x14ac:dyDescent="0.25">
      <c r="A33" s="76" t="s">
        <v>40</v>
      </c>
      <c r="B33" s="77" t="s">
        <v>48</v>
      </c>
      <c r="C33" s="77"/>
      <c r="D33" s="77"/>
      <c r="E33" s="77"/>
      <c r="F33" s="77"/>
      <c r="G33" s="77"/>
      <c r="H33" s="77"/>
      <c r="I33" s="77"/>
      <c r="J33" s="77"/>
      <c r="K33" s="77"/>
      <c r="L33" s="77"/>
      <c r="M33" s="77"/>
      <c r="N33" s="77"/>
      <c r="O33" s="77"/>
      <c r="P33" s="77"/>
      <c r="Q33" s="77"/>
      <c r="R33" s="77"/>
    </row>
  </sheetData>
  <mergeCells count="21">
    <mergeCell ref="H4:H5"/>
    <mergeCell ref="I4:I5"/>
    <mergeCell ref="J4:J5"/>
    <mergeCell ref="K4:K5"/>
    <mergeCell ref="A4:A5"/>
    <mergeCell ref="B31:R31"/>
    <mergeCell ref="A3:C3"/>
    <mergeCell ref="F3:H3"/>
    <mergeCell ref="F12:H12"/>
    <mergeCell ref="F18:H18"/>
    <mergeCell ref="R4:R5"/>
    <mergeCell ref="L4:L5"/>
    <mergeCell ref="M4:M5"/>
    <mergeCell ref="N4:N5"/>
    <mergeCell ref="O4:O5"/>
    <mergeCell ref="C4:C5"/>
    <mergeCell ref="D4:D5"/>
    <mergeCell ref="B4:B5"/>
    <mergeCell ref="E4:E5"/>
    <mergeCell ref="F4:F5"/>
    <mergeCell ref="G4:G5"/>
  </mergeCells>
  <pageMargins left="0.37" right="0.28000000000000003" top="0.59" bottom="0.78740157499999996" header="0.3" footer="0.3"/>
  <pageSetup paperSize="9" scale="69" orientation="landscape" horizontalDpi="90" verticalDpi="90" r:id="rId1"/>
  <ignoredErrors>
    <ignoredError sqref="D6 D14 D20"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Kantonale Verwaltung Schwyz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Maissen</dc:creator>
  <cp:lastModifiedBy>Alex Maissen</cp:lastModifiedBy>
  <cp:lastPrinted>2021-04-23T09:36:40Z</cp:lastPrinted>
  <dcterms:created xsi:type="dcterms:W3CDTF">2021-04-23T06:51:51Z</dcterms:created>
  <dcterms:modified xsi:type="dcterms:W3CDTF">2021-04-30T14:51:59Z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