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V\Gemeinden\HRM2 Gemeinden\02 Publikationsform\Jahresrechnung\"/>
    </mc:Choice>
  </mc:AlternateContent>
  <bookViews>
    <workbookView xWindow="0" yWindow="0" windowWidth="28800" windowHeight="13890" tabRatio="665"/>
  </bookViews>
  <sheets>
    <sheet name="Gesamtübersicht" sheetId="16" r:id="rId1"/>
    <sheet name="Nachtragskredite" sheetId="29" r:id="rId2"/>
    <sheet name="Kreditüberschreitungen" sheetId="38" r:id="rId3"/>
    <sheet name="ER gestuft" sheetId="6" r:id="rId4"/>
    <sheet name="ER funktional" sheetId="5" r:id="rId5"/>
    <sheet name="ER ordentlich" sheetId="15" r:id="rId6"/>
    <sheet name="ER detailliert" sheetId="13" r:id="rId7"/>
    <sheet name="IR Arten" sheetId="9" r:id="rId8"/>
    <sheet name="IR funktional" sheetId="17" r:id="rId9"/>
    <sheet name="IR ordentlich" sheetId="18" r:id="rId10"/>
    <sheet name="IR detailliert" sheetId="19" r:id="rId11"/>
    <sheet name="Bilanz 3stellig" sheetId="32" r:id="rId12"/>
    <sheet name="Geldflussrechnung" sheetId="31" r:id="rId13"/>
    <sheet name="Eigenkapitalnachweis" sheetId="22" r:id="rId14"/>
    <sheet name="SF und Fonds im FK" sheetId="37" r:id="rId15"/>
    <sheet name="Rückstellungspiegel" sheetId="23" r:id="rId16"/>
    <sheet name="Beteiligungsspiegel" sheetId="20" r:id="rId17"/>
    <sheet name="Gewährleistung_Eventualverpf" sheetId="26" r:id="rId18"/>
    <sheet name="Anlagespiegel - detailliert" sheetId="35" r:id="rId19"/>
    <sheet name="Darlehensübersicht" sheetId="36" r:id="rId20"/>
    <sheet name="Entwicklung und Kennzahlen" sheetId="12" r:id="rId21"/>
    <sheet name="Ausgabenbewilligung" sheetId="28" r:id="rId22"/>
  </sheets>
  <externalReferences>
    <externalReference r:id="rId23"/>
    <externalReference r:id="rId24"/>
    <externalReference r:id="rId25"/>
    <externalReference r:id="rId26"/>
  </externalReferences>
  <definedNames>
    <definedName name="_AMO_UniqueIdentifier" hidden="1">"'eccd3138-a8d6-4f35-a13f-cecd0abde59c'"</definedName>
    <definedName name="b">[1]Dateneingabe!$F$1:$F$65536</definedName>
    <definedName name="BspAnfBestand">[2]Dateneingabe!$F:$F</definedName>
    <definedName name="BspBuchBetrag">[2]Dateneingabe!$H:$H</definedName>
    <definedName name="BspBuchSaldo">[2]Dateneingabe!$E:$E</definedName>
    <definedName name="BspKontoNr">[2]Dateneingabe!$B:$B</definedName>
    <definedName name="BspSHKonto">[2]Dateneingabe!$G:$G</definedName>
    <definedName name="DeAnfBestand" localSheetId="19">#REF!</definedName>
    <definedName name="DeAnfBestand" localSheetId="2">#REF!</definedName>
    <definedName name="DeAnfBestand" localSheetId="1">#REF!</definedName>
    <definedName name="DeAnfBestand" localSheetId="14">#REF!</definedName>
    <definedName name="DeAnfBestand">#REF!</definedName>
    <definedName name="DeBuchBetrag" localSheetId="19">#REF!</definedName>
    <definedName name="DeBuchBetrag" localSheetId="2">#REF!</definedName>
    <definedName name="DeBuchBetrag" localSheetId="1">#REF!</definedName>
    <definedName name="DeBuchBetrag" localSheetId="14">#REF!</definedName>
    <definedName name="DeBuchBetrag">#REF!</definedName>
    <definedName name="DeBuchSaldo" localSheetId="19">#REF!</definedName>
    <definedName name="DeBuchSaldo" localSheetId="2">#REF!</definedName>
    <definedName name="DeBuchSaldo" localSheetId="1">#REF!</definedName>
    <definedName name="DeBuchSaldo" localSheetId="14">#REF!</definedName>
    <definedName name="DeBuchSaldo">#REF!</definedName>
    <definedName name="DeKontoNr" localSheetId="19">#REF!</definedName>
    <definedName name="DeKontoNr" localSheetId="2">#REF!</definedName>
    <definedName name="DeKontoNr" localSheetId="1">#REF!</definedName>
    <definedName name="DeKontoNr" localSheetId="14">#REF!</definedName>
    <definedName name="DeKontoNr">#REF!</definedName>
    <definedName name="DeSHKonto" localSheetId="19">#REF!</definedName>
    <definedName name="DeSHKonto" localSheetId="2">#REF!</definedName>
    <definedName name="DeSHKonto" localSheetId="1">#REF!</definedName>
    <definedName name="DeSHKonto" localSheetId="14">#REF!</definedName>
    <definedName name="DeSHKonto">#REF!</definedName>
    <definedName name="_xlnm.Print_Area" localSheetId="21">Ausgabenbewilligung!$A$1:$H$11</definedName>
    <definedName name="_xlnm.Print_Area" localSheetId="16">Beteiligungsspiegel!$A:$I</definedName>
    <definedName name="_xlnm.Print_Area" localSheetId="11">'Bilanz 3stellig'!$A$1:$D$53</definedName>
    <definedName name="_xlnm.Print_Area" localSheetId="19">Darlehensübersicht!$A$1:$H$12</definedName>
    <definedName name="_xlnm.Print_Area" localSheetId="13">Eigenkapitalnachweis!$A$1:$J$30</definedName>
    <definedName name="_xlnm.Print_Area" localSheetId="3">'ER gestuft'!$A:$E</definedName>
    <definedName name="_xlnm.Print_Area" localSheetId="17">Gewährleistung_Eventualverpf!$A$1:$I$14</definedName>
    <definedName name="_xlnm.Print_Area" localSheetId="2">Kreditüberschreitungen!$A$1:$H$10</definedName>
    <definedName name="_xlnm.Print_Area" localSheetId="1">Nachtragskredite!$A$1:$H$10</definedName>
    <definedName name="_xlnm.Print_Area" localSheetId="14">'SF und Fonds im FK'!$A$1:$H$20</definedName>
    <definedName name="_xlnm.Print_Titles" localSheetId="6">'ER detailliert'!$1:$3</definedName>
    <definedName name="_xlnm.Print_Titles" localSheetId="5">'ER ordentlich'!$1:$3</definedName>
    <definedName name="_xlnm.Print_Titles" localSheetId="10">'IR detailliert'!$1:$3</definedName>
    <definedName name="_xlnm.Print_Titles" localSheetId="9">'IR ordentlich'!$1:$3</definedName>
    <definedName name="_xlnm.Print_Titles" localSheetId="2">Kreditüberschreitungen!#REF!</definedName>
    <definedName name="_xlnm.Print_Titles" localSheetId="1">Nachtragskredite!$1:$2</definedName>
    <definedName name="HRM2FG">[3]Funktionale_Gliederung!$C$6:$E$450</definedName>
    <definedName name="HRM2SGER">[3]Sachgruppen_ER!$I$8:$M$1270</definedName>
    <definedName name="HRM2SGIRFV">[4]Sachgruppen_IR_FV!$I$6:$M$139</definedName>
    <definedName name="Print_Area" localSheetId="21">Ausgabenbewilligung!$A$1:$H$24</definedName>
    <definedName name="Print_Area" localSheetId="16">Beteiligungsspiegel!$A$1:$I$20</definedName>
    <definedName name="Print_Area" localSheetId="11">'Bilanz 3stellig'!$A$1:$D$53</definedName>
    <definedName name="Print_Titles" localSheetId="20">'Entwicklung und Kennzahlen'!$1:$3</definedName>
    <definedName name="Print_Titles" localSheetId="6">'ER detailliert'!$1:$3</definedName>
    <definedName name="Print_Titles" localSheetId="4">'ER funktional'!$1:$3</definedName>
    <definedName name="Print_Titles" localSheetId="3">'ER gestuft'!$1:$3</definedName>
    <definedName name="Print_Titles" localSheetId="5">'ER ordentlich'!$1:$3</definedName>
    <definedName name="Print_Titles" localSheetId="0">Gesamtübersicht!$1:$3</definedName>
    <definedName name="Print_Titles" localSheetId="7">'IR Arten'!$1:$3</definedName>
    <definedName name="Print_Titles" localSheetId="10">'IR detailliert'!$1:$3</definedName>
    <definedName name="Print_Titles" localSheetId="8">'IR funktional'!$1:$3</definedName>
    <definedName name="Print_Titles" localSheetId="9">'IR ordentlich'!$1:$3</definedName>
    <definedName name="Print_Titles" localSheetId="2">Kreditüberschreitungen!#REF!</definedName>
    <definedName name="Print_Titles" localSheetId="1">Nachtragskredite!$1:$2</definedName>
    <definedName name="Sachgruppen">'[2]Sachgruppen_1-4-stellig'!$B$4:$E$932</definedName>
    <definedName name="SAPBEXrevision" hidden="1">1</definedName>
    <definedName name="SAPBEXsysID" hidden="1">"P19"</definedName>
    <definedName name="SAPBEXwbID" hidden="1">"3WXD0ZV0SF4ESR41T24F14N1L"</definedName>
    <definedName name="SgAnfBestand">'[2]Sachgruppen_1-4-stellig'!$D:$D</definedName>
    <definedName name="SgEndBestand">'[2]Sachgruppen_1-4-stellig'!$E:$E</definedName>
    <definedName name="SgNr">'[2]Sachgruppen_1-4-stellig'!$A:$A</definedName>
    <definedName name="SgSachgruppe" localSheetId="19">#REF!</definedName>
    <definedName name="SgSachgruppe" localSheetId="2">#REF!</definedName>
    <definedName name="SgSachgruppe" localSheetId="1">#REF!</definedName>
    <definedName name="SgSachgruppe" localSheetId="14">#REF!</definedName>
    <definedName name="SgSachgrup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9" l="1"/>
  <c r="G5" i="29"/>
  <c r="F2" i="38"/>
  <c r="G5" i="38"/>
  <c r="G8" i="38"/>
  <c r="H18" i="37" l="1"/>
  <c r="H15" i="37"/>
  <c r="H12" i="37"/>
  <c r="H9" i="37"/>
  <c r="H16" i="37"/>
  <c r="G18" i="37"/>
  <c r="F18" i="37"/>
  <c r="E18" i="37"/>
  <c r="D18" i="37"/>
  <c r="C18" i="37"/>
  <c r="H14" i="37"/>
  <c r="H13" i="37"/>
  <c r="H11" i="37"/>
  <c r="H10" i="37"/>
  <c r="H8" i="37"/>
  <c r="H7" i="37"/>
  <c r="H3" i="36"/>
  <c r="F3" i="36"/>
  <c r="H6" i="37" l="1"/>
  <c r="I40" i="35" l="1"/>
  <c r="H40" i="35"/>
  <c r="G40" i="35"/>
  <c r="E40" i="35"/>
  <c r="D40" i="35"/>
  <c r="C40" i="35"/>
  <c r="B40" i="35"/>
  <c r="A40" i="35"/>
  <c r="J39" i="35"/>
  <c r="K39" i="35" s="1"/>
  <c r="F39" i="35"/>
  <c r="K38" i="35"/>
  <c r="K40" i="35" s="1"/>
  <c r="J38" i="35"/>
  <c r="J40" i="35" s="1"/>
  <c r="F38" i="35"/>
  <c r="F40" i="35" s="1"/>
  <c r="J35" i="35"/>
  <c r="I35" i="35"/>
  <c r="H35" i="35"/>
  <c r="G35" i="35"/>
  <c r="E35" i="35"/>
  <c r="D35" i="35"/>
  <c r="C35" i="35"/>
  <c r="B35" i="35"/>
  <c r="A35" i="35"/>
  <c r="J34" i="35"/>
  <c r="F34" i="35"/>
  <c r="K34" i="35" s="1"/>
  <c r="K35" i="35" s="1"/>
  <c r="I31" i="35"/>
  <c r="H31" i="35"/>
  <c r="G31" i="35"/>
  <c r="E31" i="35"/>
  <c r="D31" i="35"/>
  <c r="C31" i="35"/>
  <c r="B31" i="35"/>
  <c r="A31" i="35"/>
  <c r="J30" i="35"/>
  <c r="J31" i="35" s="1"/>
  <c r="F30" i="35"/>
  <c r="F31" i="35" s="1"/>
  <c r="J27" i="35"/>
  <c r="I27" i="35"/>
  <c r="H27" i="35"/>
  <c r="G27" i="35"/>
  <c r="E27" i="35"/>
  <c r="D27" i="35"/>
  <c r="C27" i="35"/>
  <c r="B27" i="35"/>
  <c r="A27" i="35"/>
  <c r="J26" i="35"/>
  <c r="F26" i="35"/>
  <c r="K26" i="35" s="1"/>
  <c r="K27" i="35" s="1"/>
  <c r="I23" i="35"/>
  <c r="H23" i="35"/>
  <c r="G23" i="35"/>
  <c r="E23" i="35"/>
  <c r="D23" i="35"/>
  <c r="C23" i="35"/>
  <c r="B23" i="35"/>
  <c r="A23" i="35"/>
  <c r="J22" i="35"/>
  <c r="F22" i="35"/>
  <c r="F23" i="35" s="1"/>
  <c r="J21" i="35"/>
  <c r="J23" i="35" s="1"/>
  <c r="F21" i="35"/>
  <c r="K21" i="35" s="1"/>
  <c r="I18" i="35"/>
  <c r="H18" i="35"/>
  <c r="G18" i="35"/>
  <c r="E18" i="35"/>
  <c r="D18" i="35"/>
  <c r="C18" i="35"/>
  <c r="B18" i="35"/>
  <c r="A18" i="35"/>
  <c r="J17" i="35"/>
  <c r="J18" i="35" s="1"/>
  <c r="F17" i="35"/>
  <c r="F18" i="35" s="1"/>
  <c r="I14" i="35"/>
  <c r="H14" i="35"/>
  <c r="G14" i="35"/>
  <c r="E14" i="35"/>
  <c r="D14" i="35"/>
  <c r="C14" i="35"/>
  <c r="B14" i="35"/>
  <c r="A14" i="35"/>
  <c r="J13" i="35"/>
  <c r="J14" i="35" s="1"/>
  <c r="F13" i="35"/>
  <c r="K13" i="35" s="1"/>
  <c r="K14" i="35" s="1"/>
  <c r="I10" i="35"/>
  <c r="H10" i="35"/>
  <c r="G10" i="35"/>
  <c r="E10" i="35"/>
  <c r="D10" i="35"/>
  <c r="C10" i="35"/>
  <c r="B10" i="35"/>
  <c r="A10" i="35"/>
  <c r="J9" i="35"/>
  <c r="J10" i="35" s="1"/>
  <c r="F9" i="35"/>
  <c r="F10" i="35" s="1"/>
  <c r="I6" i="35"/>
  <c r="H6" i="35"/>
  <c r="G6" i="35"/>
  <c r="E6" i="35"/>
  <c r="D6" i="35"/>
  <c r="C6" i="35"/>
  <c r="B6" i="35"/>
  <c r="A6" i="35"/>
  <c r="J5" i="35"/>
  <c r="J6" i="35" s="1"/>
  <c r="F5" i="35"/>
  <c r="K5" i="35" s="1"/>
  <c r="K6" i="35" s="1"/>
  <c r="F6" i="35" l="1"/>
  <c r="K9" i="35"/>
  <c r="K10" i="35" s="1"/>
  <c r="F14" i="35"/>
  <c r="K17" i="35"/>
  <c r="K18" i="35" s="1"/>
  <c r="K22" i="35"/>
  <c r="K23" i="35" s="1"/>
  <c r="F27" i="35"/>
  <c r="K30" i="35"/>
  <c r="K31" i="35" s="1"/>
  <c r="F35" i="35"/>
  <c r="D26" i="32" l="1"/>
  <c r="C26" i="32"/>
  <c r="D22" i="32"/>
  <c r="C22" i="32"/>
  <c r="D13" i="32"/>
  <c r="C13" i="32"/>
  <c r="D49" i="32"/>
  <c r="C49" i="32"/>
  <c r="D44" i="32"/>
  <c r="C44" i="32"/>
  <c r="D38" i="32"/>
  <c r="C38" i="32"/>
  <c r="D33" i="32"/>
  <c r="C33" i="32"/>
  <c r="C40" i="32" l="1"/>
  <c r="C51" i="32"/>
  <c r="D40" i="32"/>
  <c r="D51" i="32"/>
  <c r="C24" i="32"/>
  <c r="D24" i="32"/>
  <c r="D53" i="32" l="1"/>
  <c r="C53" i="32"/>
  <c r="F7" i="28" l="1"/>
  <c r="H7" i="28" s="1"/>
  <c r="F5" i="28"/>
  <c r="H5" i="28" s="1"/>
  <c r="I5" i="20" l="1"/>
  <c r="H16" i="20"/>
  <c r="H13" i="20"/>
  <c r="H10" i="20"/>
  <c r="I10" i="20" s="1"/>
  <c r="H7" i="20"/>
  <c r="H4" i="20"/>
  <c r="H20" i="20" s="1"/>
  <c r="I11" i="20"/>
  <c r="I12" i="20"/>
  <c r="I14" i="20"/>
  <c r="I15" i="20"/>
  <c r="I17" i="20"/>
  <c r="I18" i="20"/>
  <c r="I6" i="20"/>
  <c r="I8" i="20"/>
  <c r="I9" i="20"/>
  <c r="G16" i="20"/>
  <c r="I16" i="20" s="1"/>
  <c r="G13" i="20"/>
  <c r="G10" i="20"/>
  <c r="G7" i="20"/>
  <c r="G20" i="20"/>
  <c r="F19" i="23"/>
  <c r="C19" i="23"/>
  <c r="F32" i="23"/>
  <c r="E25" i="23"/>
  <c r="D25" i="23"/>
  <c r="C25" i="23"/>
  <c r="F23" i="23"/>
  <c r="F22" i="23"/>
  <c r="F21" i="23"/>
  <c r="F16" i="23"/>
  <c r="E9" i="23"/>
  <c r="D9" i="23"/>
  <c r="C9" i="23"/>
  <c r="F7" i="23"/>
  <c r="F6" i="23"/>
  <c r="F5" i="23"/>
  <c r="F4" i="23"/>
  <c r="J24" i="22"/>
  <c r="J23" i="22"/>
  <c r="J22" i="22"/>
  <c r="J9" i="22"/>
  <c r="J10" i="22"/>
  <c r="J11" i="22"/>
  <c r="J12" i="22"/>
  <c r="J13" i="22"/>
  <c r="J14" i="22"/>
  <c r="J15" i="22"/>
  <c r="I28" i="22"/>
  <c r="H28" i="22"/>
  <c r="G28" i="22"/>
  <c r="F28" i="22"/>
  <c r="E28" i="22"/>
  <c r="D28" i="22"/>
  <c r="C28" i="22"/>
  <c r="J26" i="22"/>
  <c r="J25" i="22"/>
  <c r="J20" i="22"/>
  <c r="J19" i="22"/>
  <c r="J18" i="22"/>
  <c r="J8" i="22"/>
  <c r="J7" i="22"/>
  <c r="J6" i="22"/>
  <c r="I7" i="20" l="1"/>
  <c r="I13" i="20"/>
  <c r="I4" i="20"/>
  <c r="F25" i="23"/>
  <c r="F9" i="23"/>
  <c r="J21" i="22"/>
  <c r="J17" i="22"/>
  <c r="J5" i="22"/>
  <c r="I20" i="20" l="1"/>
  <c r="J28" i="22"/>
  <c r="E5" i="12" l="1"/>
  <c r="F2" i="12"/>
  <c r="F31" i="19"/>
  <c r="F30" i="19" s="1"/>
  <c r="F28" i="19" s="1"/>
  <c r="E31" i="19"/>
  <c r="E30" i="19"/>
  <c r="E28" i="19"/>
  <c r="F25" i="19"/>
  <c r="F24" i="19" s="1"/>
  <c r="F22" i="19" s="1"/>
  <c r="E25" i="19"/>
  <c r="E24" i="19" s="1"/>
  <c r="F16" i="19"/>
  <c r="F15" i="19" s="1"/>
  <c r="E16" i="19"/>
  <c r="E15" i="19" s="1"/>
  <c r="F9" i="19"/>
  <c r="E9" i="19"/>
  <c r="F7" i="19"/>
  <c r="E7" i="19"/>
  <c r="G2" i="19"/>
  <c r="F2" i="19"/>
  <c r="F31" i="18"/>
  <c r="F30" i="18" s="1"/>
  <c r="E31" i="18"/>
  <c r="E30" i="18" s="1"/>
  <c r="F25" i="18"/>
  <c r="E25" i="18"/>
  <c r="F16" i="18"/>
  <c r="F15" i="18" s="1"/>
  <c r="E16" i="18"/>
  <c r="E15" i="18" s="1"/>
  <c r="E12" i="18" s="1"/>
  <c r="F7" i="18"/>
  <c r="F9" i="18"/>
  <c r="E9" i="18"/>
  <c r="E7" i="18"/>
  <c r="G2" i="18"/>
  <c r="F2" i="18"/>
  <c r="D15" i="17"/>
  <c r="C15" i="17"/>
  <c r="E2" i="17"/>
  <c r="D2" i="17"/>
  <c r="D47" i="16"/>
  <c r="D4" i="9"/>
  <c r="D11" i="9" s="1"/>
  <c r="D9" i="9"/>
  <c r="D21" i="9"/>
  <c r="C21" i="9"/>
  <c r="C11" i="9"/>
  <c r="C23" i="9" s="1"/>
  <c r="E2" i="9"/>
  <c r="D2" i="9"/>
  <c r="F6" i="19" l="1"/>
  <c r="E6" i="19"/>
  <c r="E5" i="19" s="1"/>
  <c r="E22" i="19"/>
  <c r="E21" i="19"/>
  <c r="E20" i="19" s="1"/>
  <c r="E13" i="19"/>
  <c r="E12" i="19"/>
  <c r="E4" i="19" s="1"/>
  <c r="F13" i="19"/>
  <c r="F12" i="19"/>
  <c r="F28" i="18"/>
  <c r="E28" i="18"/>
  <c r="F12" i="18"/>
  <c r="F13" i="18"/>
  <c r="F24" i="18"/>
  <c r="F22" i="18" s="1"/>
  <c r="E24" i="18"/>
  <c r="E22" i="18" s="1"/>
  <c r="E13" i="18"/>
  <c r="F6" i="18"/>
  <c r="E6" i="18"/>
  <c r="D23" i="9"/>
  <c r="C43" i="16"/>
  <c r="D43" i="16" s="1"/>
  <c r="C34" i="16"/>
  <c r="B34" i="16"/>
  <c r="C27" i="16"/>
  <c r="B27" i="16"/>
  <c r="C22" i="16"/>
  <c r="B22" i="16"/>
  <c r="C12" i="16"/>
  <c r="C38" i="16" s="1"/>
  <c r="B12" i="16"/>
  <c r="B38" i="16" s="1"/>
  <c r="C2" i="16"/>
  <c r="D2" i="16" s="1"/>
  <c r="E21" i="18" l="1"/>
  <c r="E20" i="18" s="1"/>
  <c r="E5" i="18"/>
  <c r="E4" i="18" s="1"/>
  <c r="B23" i="16"/>
  <c r="B29" i="16" s="1"/>
  <c r="B36" i="16" s="1"/>
  <c r="C23" i="16"/>
  <c r="C29" i="16" s="1"/>
  <c r="C36" i="16" s="1"/>
  <c r="B47" i="16"/>
  <c r="C47" i="16"/>
  <c r="B39" i="16"/>
  <c r="C39" i="16"/>
  <c r="F34" i="15" l="1"/>
  <c r="E34" i="15"/>
  <c r="F28" i="15"/>
  <c r="E28" i="15"/>
  <c r="F22" i="15"/>
  <c r="E22" i="15"/>
  <c r="F20" i="15"/>
  <c r="E20" i="15"/>
  <c r="F15" i="15"/>
  <c r="E15" i="15"/>
  <c r="F10" i="15"/>
  <c r="E10" i="15"/>
  <c r="G2" i="15"/>
  <c r="F2" i="15"/>
  <c r="E15" i="13"/>
  <c r="F34" i="13"/>
  <c r="E34" i="13"/>
  <c r="F28" i="13"/>
  <c r="E28" i="13"/>
  <c r="F22" i="13"/>
  <c r="E22" i="13"/>
  <c r="F20" i="13"/>
  <c r="E20" i="13"/>
  <c r="F15" i="13"/>
  <c r="F10" i="13"/>
  <c r="E10" i="13"/>
  <c r="G2" i="13"/>
  <c r="F2" i="13"/>
  <c r="C17" i="5"/>
  <c r="D17" i="5"/>
  <c r="E2" i="5"/>
  <c r="D15" i="5"/>
  <c r="C15" i="5"/>
  <c r="D2" i="5"/>
  <c r="C32" i="6"/>
  <c r="C27" i="6"/>
  <c r="C22" i="6"/>
  <c r="C37" i="6" s="1"/>
  <c r="C12" i="6"/>
  <c r="C36" i="6" s="1"/>
  <c r="D32" i="6"/>
  <c r="D27" i="6"/>
  <c r="D22" i="6"/>
  <c r="D12" i="6"/>
  <c r="D36" i="6" s="1"/>
  <c r="D2" i="6"/>
  <c r="E2" i="6" s="1"/>
  <c r="F9" i="13" l="1"/>
  <c r="F7" i="13" s="1"/>
  <c r="E27" i="15"/>
  <c r="E25" i="15" s="1"/>
  <c r="F27" i="15"/>
  <c r="F25" i="15" s="1"/>
  <c r="F9" i="15"/>
  <c r="F7" i="15" s="1"/>
  <c r="E9" i="15"/>
  <c r="E7" i="15" s="1"/>
  <c r="F27" i="13"/>
  <c r="F25" i="13" s="1"/>
  <c r="E27" i="13"/>
  <c r="E25" i="13" s="1"/>
  <c r="E9" i="13"/>
  <c r="E7" i="13" s="1"/>
  <c r="C23" i="6"/>
  <c r="C28" i="6" s="1"/>
  <c r="C34" i="6" s="1"/>
  <c r="D23" i="6"/>
  <c r="D28" i="6" s="1"/>
  <c r="D34" i="6" s="1"/>
  <c r="D37" i="6"/>
  <c r="E23" i="9" l="1"/>
</calcChain>
</file>

<file path=xl/comments1.xml><?xml version="1.0" encoding="utf-8"?>
<comments xmlns="http://schemas.openxmlformats.org/spreadsheetml/2006/main">
  <authors>
    <author>Alex Maissen</author>
  </authors>
  <commentList>
    <comment ref="C7" authorId="0" shapeId="0">
      <text>
        <r>
          <rPr>
            <b/>
            <sz val="9"/>
            <color indexed="81"/>
            <rFont val="Segoe UI"/>
            <family val="2"/>
          </rPr>
          <t>Alex Maissen:</t>
        </r>
        <r>
          <rPr>
            <sz val="9"/>
            <color indexed="81"/>
            <rFont val="Segoe UI"/>
            <family val="2"/>
          </rPr>
          <t xml:space="preserve">
Zeile nur einblenden, wenn xxx nicht identisch mit xxxx
</t>
        </r>
      </text>
    </comment>
  </commentList>
</comments>
</file>

<file path=xl/comments2.xml><?xml version="1.0" encoding="utf-8"?>
<comments xmlns="http://schemas.openxmlformats.org/spreadsheetml/2006/main">
  <authors>
    <author>Alex Maissen</author>
  </authors>
  <commentList>
    <comment ref="C7" authorId="0" shapeId="0">
      <text>
        <r>
          <rPr>
            <b/>
            <sz val="9"/>
            <color indexed="81"/>
            <rFont val="Segoe UI"/>
            <family val="2"/>
          </rPr>
          <t>Alex Maissen:</t>
        </r>
        <r>
          <rPr>
            <sz val="9"/>
            <color indexed="81"/>
            <rFont val="Segoe UI"/>
            <family val="2"/>
          </rPr>
          <t xml:space="preserve">
Zeile nur einblenden, wenn xxx nicht identisch mit xxxx
</t>
        </r>
      </text>
    </comment>
  </commentList>
</comments>
</file>

<file path=xl/comments3.xml><?xml version="1.0" encoding="utf-8"?>
<comments xmlns="http://schemas.openxmlformats.org/spreadsheetml/2006/main">
  <authors>
    <author>Alex Maissen</author>
  </authors>
  <commentList>
    <comment ref="C13" authorId="0" shapeId="0">
      <text>
        <r>
          <rPr>
            <b/>
            <sz val="9"/>
            <color indexed="81"/>
            <rFont val="Segoe UI"/>
            <family val="2"/>
          </rPr>
          <t>Alex Maissen:</t>
        </r>
        <r>
          <rPr>
            <sz val="9"/>
            <color indexed="81"/>
            <rFont val="Segoe UI"/>
            <family val="2"/>
          </rPr>
          <t xml:space="preserve">
Zeile nur einblenden, wenn xxx nicht identisch mit xxxx
</t>
        </r>
      </text>
    </comment>
    <comment ref="C22" authorId="0" shapeId="0">
      <text>
        <r>
          <rPr>
            <b/>
            <sz val="9"/>
            <color indexed="81"/>
            <rFont val="Segoe UI"/>
            <family val="2"/>
          </rPr>
          <t>Alex Maissen:</t>
        </r>
        <r>
          <rPr>
            <sz val="9"/>
            <color indexed="81"/>
            <rFont val="Segoe UI"/>
            <family val="2"/>
          </rPr>
          <t xml:space="preserve">
Zeile nur einblenden, wenn xxx nicht identisch mit xxxx
</t>
        </r>
      </text>
    </comment>
    <comment ref="C28" authorId="0" shapeId="0">
      <text>
        <r>
          <rPr>
            <b/>
            <sz val="9"/>
            <color indexed="81"/>
            <rFont val="Segoe UI"/>
            <family val="2"/>
          </rPr>
          <t>Alex Maissen:</t>
        </r>
        <r>
          <rPr>
            <sz val="9"/>
            <color indexed="81"/>
            <rFont val="Segoe UI"/>
            <family val="2"/>
          </rPr>
          <t xml:space="preserve">
Zeile nur einblenden, wenn xxx nicht identisch mit xxxx
</t>
        </r>
      </text>
    </comment>
  </commentList>
</comments>
</file>

<file path=xl/comments4.xml><?xml version="1.0" encoding="utf-8"?>
<comments xmlns="http://schemas.openxmlformats.org/spreadsheetml/2006/main">
  <authors>
    <author>Alex Maissen</author>
  </authors>
  <commentList>
    <comment ref="C13" authorId="0" shapeId="0">
      <text>
        <r>
          <rPr>
            <b/>
            <sz val="9"/>
            <color indexed="81"/>
            <rFont val="Segoe UI"/>
            <family val="2"/>
          </rPr>
          <t>Alex Maissen:</t>
        </r>
        <r>
          <rPr>
            <sz val="9"/>
            <color indexed="81"/>
            <rFont val="Segoe UI"/>
            <family val="2"/>
          </rPr>
          <t xml:space="preserve">
Zeile nur einblenden, wenn xxx nicht identisch mit xxxx
</t>
        </r>
      </text>
    </comment>
    <comment ref="C22" authorId="0" shapeId="0">
      <text>
        <r>
          <rPr>
            <b/>
            <sz val="9"/>
            <color indexed="81"/>
            <rFont val="Segoe UI"/>
            <family val="2"/>
          </rPr>
          <t>Alex Maissen:</t>
        </r>
        <r>
          <rPr>
            <sz val="9"/>
            <color indexed="81"/>
            <rFont val="Segoe UI"/>
            <family val="2"/>
          </rPr>
          <t xml:space="preserve">
Zeile nur einblenden, wenn xxx nicht identisch mit xxxx
</t>
        </r>
      </text>
    </comment>
    <comment ref="C28" authorId="0" shapeId="0">
      <text>
        <r>
          <rPr>
            <b/>
            <sz val="9"/>
            <color indexed="81"/>
            <rFont val="Segoe UI"/>
            <family val="2"/>
          </rPr>
          <t>Alex Maissen:</t>
        </r>
        <r>
          <rPr>
            <sz val="9"/>
            <color indexed="81"/>
            <rFont val="Segoe UI"/>
            <family val="2"/>
          </rPr>
          <t xml:space="preserve">
Zeile nur einblenden, wenn xxx nicht identisch mit xxxx
</t>
        </r>
      </text>
    </comment>
  </commentList>
</comments>
</file>

<file path=xl/comments5.xml><?xml version="1.0" encoding="utf-8"?>
<comments xmlns="http://schemas.openxmlformats.org/spreadsheetml/2006/main">
  <authors>
    <author>Alex Maissen</author>
  </authors>
  <commentList>
    <comment ref="A1" authorId="0" shapeId="0">
      <text>
        <r>
          <rPr>
            <sz val="9"/>
            <color indexed="81"/>
            <rFont val="Segoe UI"/>
            <family val="2"/>
          </rPr>
          <t xml:space="preserve">
Name und Hauptsitz
der Organisation</t>
        </r>
      </text>
    </comment>
    <comment ref="C1" authorId="0" shapeId="0">
      <text>
        <r>
          <rPr>
            <sz val="9"/>
            <color indexed="81"/>
            <rFont val="Segoe UI"/>
            <family val="2"/>
          </rPr>
          <t>Mögliche Rechtsformen nach OR und ZGB sind unter anderem:
- Aktiengesellschaft (AG)
- Gesellschaft mit beschränkter Haftung (GmbH)
- Genossenschaft
- Stiftung
- Verein
- Einfache Gesellschaft
- Kollektivgesellschaft
Rechtsformen nach dem FHG-BG
- Zweckverbände
- Anstalten der Gemeinden
Vertragsformen:
- Anschlussvertrag
- Zusammenarbeitsvertrag (einfache Gesellschaft)
- Leistungsvereinbarung
- Mitgliedschaft</t>
        </r>
      </text>
    </comment>
    <comment ref="E1" authorId="0" shapeId="0">
      <text>
        <r>
          <rPr>
            <sz val="9"/>
            <color indexed="81"/>
            <rFont val="Segoe UI"/>
            <family val="2"/>
          </rPr>
          <t>Eigentumsanteil des Gemeinwesens an der Organisation</t>
        </r>
      </text>
    </comment>
    <comment ref="F1" authorId="0" shapeId="0">
      <text>
        <r>
          <rPr>
            <b/>
            <sz val="9"/>
            <color indexed="81"/>
            <rFont val="Segoe UI"/>
            <family val="2"/>
          </rPr>
          <t>Alex Maissen:</t>
        </r>
        <r>
          <rPr>
            <sz val="9"/>
            <color indexed="81"/>
            <rFont val="Segoe UI"/>
            <family val="2"/>
          </rPr>
          <t xml:space="preserve">
Informationen, weshalb das Gemeinwesen diese Beteiligung hält</t>
        </r>
      </text>
    </comment>
  </commentList>
</comments>
</file>

<file path=xl/sharedStrings.xml><?xml version="1.0" encoding="utf-8"?>
<sst xmlns="http://schemas.openxmlformats.org/spreadsheetml/2006/main" count="662" uniqueCount="318">
  <si>
    <t>Rechnung</t>
  </si>
  <si>
    <t>Voranschlag</t>
  </si>
  <si>
    <t>Primarstufe</t>
  </si>
  <si>
    <t>Löhne der Lehrpersonen</t>
  </si>
  <si>
    <t>Personalaufwand</t>
  </si>
  <si>
    <t>BILDUNG</t>
  </si>
  <si>
    <t>Obligatorische Schule</t>
  </si>
  <si>
    <t>Kindergarten</t>
  </si>
  <si>
    <t>Zulagen</t>
  </si>
  <si>
    <t>Arbeitgeberbeiträge (AG)</t>
  </si>
  <si>
    <t>Arbeitgeberleistungen</t>
  </si>
  <si>
    <t>Übriger Personalaufwand</t>
  </si>
  <si>
    <t>Material- und Warenaufwand</t>
  </si>
  <si>
    <t>Sachaufwand</t>
  </si>
  <si>
    <t>Nicht aktivierbare Anlagen</t>
  </si>
  <si>
    <t>Dienstleistungen und Honorare</t>
  </si>
  <si>
    <t>Unterhalt Mobilien und immaterielle Anlagen</t>
  </si>
  <si>
    <t>Mieten, Leasing, Pachten, Benützungskosten</t>
  </si>
  <si>
    <t>Spesenentschädigungen</t>
  </si>
  <si>
    <t>Verschiedener Betriebsaufwand</t>
  </si>
  <si>
    <t>Finanzaufwand</t>
  </si>
  <si>
    <t>Interne Verrechnungen</t>
  </si>
  <si>
    <t>Entgelte</t>
  </si>
  <si>
    <t>Finanzertrag</t>
  </si>
  <si>
    <t>Transferertrag</t>
  </si>
  <si>
    <t>Allgemeine Verwaltung</t>
  </si>
  <si>
    <t>Öffentliche Ordnung und Sicherheit</t>
  </si>
  <si>
    <t>Bildung</t>
  </si>
  <si>
    <t>Kultur, Sport und Freizeit</t>
  </si>
  <si>
    <t>Gesundheit</t>
  </si>
  <si>
    <t>Soziale Sicherheit</t>
  </si>
  <si>
    <t>Umweltschutz und Raumordnung</t>
  </si>
  <si>
    <t>Volkswirtschaft</t>
  </si>
  <si>
    <t>Finanzen und Steuern</t>
  </si>
  <si>
    <t>Verkehr</t>
  </si>
  <si>
    <t>Aufwandüberschuss</t>
  </si>
  <si>
    <t>Ertragsüberschuss (-)</t>
  </si>
  <si>
    <t>Gestufter Erfolgsausweis</t>
  </si>
  <si>
    <t>Sach- und übriger Betriebsaufwand</t>
  </si>
  <si>
    <t>Abschreibungen Verwaltungsvermögen</t>
  </si>
  <si>
    <t>Einlagen in Fonds und Spezialfinanzierungen</t>
  </si>
  <si>
    <t>Transferaufwand</t>
  </si>
  <si>
    <t>Durchlaufende Beiträge</t>
  </si>
  <si>
    <t>Total Betrieblicher Aufwand</t>
  </si>
  <si>
    <t>Fiskalertrag</t>
  </si>
  <si>
    <t>Regalien und Konzessionen</t>
  </si>
  <si>
    <t>Verschiedene Erträge</t>
  </si>
  <si>
    <t>Entnahmen aus Fonds und Spezialfinanzierungen</t>
  </si>
  <si>
    <t>Total Betrieblicher Ertrag</t>
  </si>
  <si>
    <t>Ergebnis aus betrieblicher Tätigkeit</t>
  </si>
  <si>
    <t>Ergebnis aus Finanzierung</t>
  </si>
  <si>
    <t>Operatives Ergebnis</t>
  </si>
  <si>
    <t>Ausserordentlicher Aufwand</t>
  </si>
  <si>
    <t>Ausserordentliches Ergebnis</t>
  </si>
  <si>
    <t>Gesamtergebnis Erfolgsrechnung</t>
  </si>
  <si>
    <t>Ausserordentlicher Ertrag</t>
  </si>
  <si>
    <t>Total Aufwand</t>
  </si>
  <si>
    <t>Total Ertrag</t>
  </si>
  <si>
    <t>Ertragsüberschuss (-) / Aufwandüberschuss (+)</t>
  </si>
  <si>
    <t>Nettoinvestitionen</t>
  </si>
  <si>
    <t>Sachanlagen</t>
  </si>
  <si>
    <t>Eigene Investitionsbeiträge</t>
  </si>
  <si>
    <t>Rückerstattungen</t>
  </si>
  <si>
    <t>Investitionsbeiträge für eigene Rechnung</t>
  </si>
  <si>
    <t>Investitionen auf Rechnung Dritter</t>
  </si>
  <si>
    <t>Immaterielle Anlagen</t>
  </si>
  <si>
    <t>Darlehen</t>
  </si>
  <si>
    <t>Beteiligungen und Grundkapitalien</t>
  </si>
  <si>
    <t>Durchlaufende Investitionsbeiträge</t>
  </si>
  <si>
    <t>Übertragung von Sachanlagen in das Finanzvermögen</t>
  </si>
  <si>
    <t>Rückzahlung von Darlehen</t>
  </si>
  <si>
    <t>Übertragung von Beteiligungen in der Finanzvermögen</t>
  </si>
  <si>
    <t>Rückzahlung eigener Investitionsbeiträge</t>
  </si>
  <si>
    <t>Total Investitionsausgaben</t>
  </si>
  <si>
    <t>Total Investitionseinnahmen</t>
  </si>
  <si>
    <t>Übertragung von immat. Anlagen in das Finanzvermögen</t>
  </si>
  <si>
    <t>Nach Arten</t>
  </si>
  <si>
    <t>Eigenkapital (+) / Bilanzfehlbetrag (-)</t>
  </si>
  <si>
    <t>Selbstfinanzierungsgrad</t>
  </si>
  <si>
    <t>Selbstfinanzierungsanteil</t>
  </si>
  <si>
    <t>Zinsbelastungsanteil</t>
  </si>
  <si>
    <t>Kapitaldienstanteil</t>
  </si>
  <si>
    <t>Investitionsanteil</t>
  </si>
  <si>
    <t>ideal
gut bis vertretbar
problematisch
ungenügend</t>
  </si>
  <si>
    <t>0 - 4 %
4 - 9 %
&gt; 9 %</t>
  </si>
  <si>
    <t>&gt; 100 %
80 - 100 %
50 - 80 %
&lt; 50 %</t>
  </si>
  <si>
    <t>gut
genügend
schlecht</t>
  </si>
  <si>
    <t>&gt; 20 %
10 - 20 %
&lt; 10 %</t>
  </si>
  <si>
    <t>gut
mittel
schlecht</t>
  </si>
  <si>
    <t>Die Kennzahl gibt Auskunft darüber, wie stark der Laufende Ertrag durch den Zinsendienst und die Abschreibungen (=Kapitaldienst) belastet ist. Ein hoher Anteil weist auf einen enger werdenden finanziellen Spielraum hin.</t>
  </si>
  <si>
    <t>geringe Belastung
tragbare Belastung
hohe Belastung</t>
  </si>
  <si>
    <t>Die Kennzahl sagt aus, welcher Anteil des „verfügbaren Einkommens“ durch den Zinsaufwand gebunden ist. Je tiefer der Wert, desto grösser der Handlungsspielraum.</t>
  </si>
  <si>
    <t>Nettoverschuldungsquotient</t>
  </si>
  <si>
    <t>Diese Kennzahl gibt an, welcher Anteil der Fiskalerträge, bzw. wieviel Jahrestranchen erforderlich wären, um die Nettoschulden abzutragen.</t>
  </si>
  <si>
    <t>&lt; 100 %
100 - 150 %
&gt; 150 %</t>
  </si>
  <si>
    <t>schwach
mittel
stark
sehr stark</t>
  </si>
  <si>
    <t>Nettoschuld I pro Einwohner</t>
  </si>
  <si>
    <t>Diese Kennzahl hat nur beschränkte Aussagekraft, da es eher auf die Finanzkraft der Einwohner und nicht auf ihre Anzahl ankommt.</t>
  </si>
  <si>
    <t>&lt; 0 CHF
 0 - 1'000 CHF
1'001 - 2'500 CHF
2501 - 5'000 CHF
&gt; 5'000 CHF</t>
  </si>
  <si>
    <t>keine
geringe
mittlere
hohe
sehr hohe
Verschuldung</t>
  </si>
  <si>
    <t>Richtwerte</t>
  </si>
  <si>
    <t>Nettoschuld (+) / Nettovermögen (-)</t>
  </si>
  <si>
    <t>Diese Kennzahl gibt an, welcher Anteil des Ertrages zur Finanzierung der Investitionen aufgewendet werden kann.</t>
  </si>
  <si>
    <t>Diese Kennzahl gibt an, welcher Anteil der Nettoinvestitionen aus eigenen Mitteln finanziert werden kann.</t>
  </si>
  <si>
    <t>Diese Kennzahl zeigt die Aktivität im Bereich der Investitionen im Verhältnis zu den Gesamtausgaben.</t>
  </si>
  <si>
    <t xml:space="preserve">Entwicklung </t>
  </si>
  <si>
    <t>&lt; 5 %
5 - 15 %
&gt; 15 %</t>
  </si>
  <si>
    <t>&lt; 10 %
10 - 20 %
20 - 30 %
&gt; 30 %</t>
  </si>
  <si>
    <t>Abschluss Spezialfinanzierung und Fonds im Eigenkapital</t>
  </si>
  <si>
    <r>
      <rPr>
        <b/>
        <sz val="8"/>
        <rFont val="Arial"/>
        <family val="2"/>
      </rPr>
      <t>+:</t>
    </r>
    <r>
      <rPr>
        <sz val="8"/>
        <rFont val="Arial"/>
        <family val="2"/>
      </rPr>
      <t xml:space="preserve"> Aufwand, Defizit, Verschlechterung</t>
    </r>
  </si>
  <si>
    <r>
      <rPr>
        <b/>
        <sz val="8"/>
        <rFont val="Arial"/>
        <family val="2"/>
      </rPr>
      <t>-</t>
    </r>
    <r>
      <rPr>
        <sz val="8"/>
        <rFont val="Arial"/>
        <family val="2"/>
      </rPr>
      <t>: Ertrag, Überschuss, Verbesserung</t>
    </r>
  </si>
  <si>
    <t>+: Aufwand, Defizit, Verschlechterung</t>
  </si>
  <si>
    <t>-: Ertrag, Überschuss, Verbesserung</t>
  </si>
  <si>
    <t>Zahlen können Rundungsdifferenzen aufweisen</t>
  </si>
  <si>
    <t>Beiträge von öffentlichen Gemeinwesen und Dritte</t>
  </si>
  <si>
    <t>Musikschule</t>
  </si>
  <si>
    <t>…</t>
  </si>
  <si>
    <t>Nach Funktion und Arten (ordentlich)</t>
  </si>
  <si>
    <t>Nach Funktion und Arten (detailliert)</t>
  </si>
  <si>
    <t>Erfolgsrechnung</t>
  </si>
  <si>
    <t>Investitionsrechnung</t>
  </si>
  <si>
    <t>Nettoinvestition</t>
  </si>
  <si>
    <t>90 = nur Abschlusskonti 9010 und 9011 Abschluss SF und Fonds im EK</t>
  </si>
  <si>
    <r>
      <t>Hauptaufgabenbereiche</t>
    </r>
    <r>
      <rPr>
        <b/>
        <sz val="9"/>
        <color theme="1"/>
        <rFont val="Arial Black"/>
        <family val="2"/>
      </rPr>
      <t xml:space="preserve"> (Funktionale Gliederung)</t>
    </r>
  </si>
  <si>
    <t>+: Ausgaben, Defizit, Verschlechterung</t>
  </si>
  <si>
    <t>-: Einnahmen, Überschuss, Verbesserung</t>
  </si>
  <si>
    <t>ÖFFENTLICHE ORDNUNG UND SICHERHEIT</t>
  </si>
  <si>
    <t>Feuerwehr</t>
  </si>
  <si>
    <t>Verteidigung</t>
  </si>
  <si>
    <t>Militärische Verteidigung</t>
  </si>
  <si>
    <t>Schulliegenschaften</t>
  </si>
  <si>
    <t>Schulliegenschften</t>
  </si>
  <si>
    <t>Mobilien</t>
  </si>
  <si>
    <t>Hochbauten</t>
  </si>
  <si>
    <t>Finanzierungsüberschuss (-) / Finanzierungsfehlbetrag (+)</t>
  </si>
  <si>
    <t>Kurzfristige Rückstellungen</t>
  </si>
  <si>
    <t>Langfristige Rückstellungen</t>
  </si>
  <si>
    <t>Spezialfinanzierungen im Eigenkapital</t>
  </si>
  <si>
    <t>Fonds im Eigenkapital</t>
  </si>
  <si>
    <t>01.01.2021</t>
  </si>
  <si>
    <t>31.12.2021</t>
  </si>
  <si>
    <t>alle Zahlen positiv erfassen</t>
  </si>
  <si>
    <t>Veränderungen</t>
  </si>
  <si>
    <t>Stand</t>
  </si>
  <si>
    <t>Spezialfinanzierungen</t>
  </si>
  <si>
    <t>Jahresergebnis</t>
  </si>
  <si>
    <t>Einlage</t>
  </si>
  <si>
    <t>Entnahme</t>
  </si>
  <si>
    <t>Ertragsü.</t>
  </si>
  <si>
    <t>Aufwandü.</t>
  </si>
  <si>
    <t>Abwasserbeseitigung</t>
  </si>
  <si>
    <t>Kumulierte Ergebnisse der Vorjahre</t>
  </si>
  <si>
    <t>Total</t>
  </si>
  <si>
    <t>Abfallbeseitigung</t>
  </si>
  <si>
    <t>Parkplatzabgeltungen</t>
  </si>
  <si>
    <t>Alters- und Pflegeheime</t>
  </si>
  <si>
    <t>Kurtaxen</t>
  </si>
  <si>
    <t>Kinderspielplatzabgeltung</t>
  </si>
  <si>
    <t>Wasserversorgung</t>
  </si>
  <si>
    <t>Elektrizitätswerk, Elektroversorgung</t>
  </si>
  <si>
    <t>weitere, durch die Gemeinden errichtete Spezialfinanzierung</t>
  </si>
  <si>
    <t>Legate und Stiftungen im Eigenkapital</t>
  </si>
  <si>
    <t>Stiftungen</t>
  </si>
  <si>
    <t>Fonds, Legate,</t>
  </si>
  <si>
    <t>Grabfonds XY</t>
  </si>
  <si>
    <t>Bildung inkl.</t>
  </si>
  <si>
    <t>Auflösung</t>
  </si>
  <si>
    <t>Begründung</t>
  </si>
  <si>
    <t>Erhöhung (+)</t>
  </si>
  <si>
    <t>(-)</t>
  </si>
  <si>
    <t>Mehrleistungen des Personals</t>
  </si>
  <si>
    <t>A</t>
  </si>
  <si>
    <t>Andere Ansprüche des Personals</t>
  </si>
  <si>
    <t>Prozesse</t>
  </si>
  <si>
    <t>Nicht versicherte Schäden</t>
  </si>
  <si>
    <t>Total kurzfristige Rückstellungen</t>
  </si>
  <si>
    <t>Begründungen der kurzfristigen Rückstellungen</t>
  </si>
  <si>
    <t>Beschreibung Sachverhalt</t>
  </si>
  <si>
    <t>Ansprüche des Personals</t>
  </si>
  <si>
    <t>Total langfristige Rückstellungen</t>
  </si>
  <si>
    <t>Begründungen der langfristigen Rückstellungen</t>
  </si>
  <si>
    <t>B</t>
  </si>
  <si>
    <t>Name</t>
  </si>
  <si>
    <t>Sitz</t>
  </si>
  <si>
    <t>Total Beteiligungen im Verwaltungsvermögen</t>
  </si>
  <si>
    <t>Zugang (+)</t>
  </si>
  <si>
    <t>Abgang (-)</t>
  </si>
  <si>
    <t>Beteiligungen an Gemeinden, Bezirken und Zweckverbänden</t>
  </si>
  <si>
    <t>Beteiligungen an öffentlichen Unternehmungen</t>
  </si>
  <si>
    <t>Beteiligungen an privaten Unternehmungen</t>
  </si>
  <si>
    <t>Beteiligungen an privaten Organisationen ohne Erwerbszweck</t>
  </si>
  <si>
    <t>Beteiligungen an privaten Haushalten</t>
  </si>
  <si>
    <t>Rechtsform</t>
  </si>
  <si>
    <t>Nominalwert</t>
  </si>
  <si>
    <t>Detailposition</t>
  </si>
  <si>
    <t>Aktiengesellschaft</t>
  </si>
  <si>
    <t>Zugang (+)
Abgang (-)</t>
  </si>
  <si>
    <t>Datum</t>
  </si>
  <si>
    <t>Verfallzeit</t>
  </si>
  <si>
    <r>
      <t xml:space="preserve">Weitere Verpflichtungen </t>
    </r>
    <r>
      <rPr>
        <sz val="9"/>
        <rFont val="Arial"/>
        <family val="2"/>
      </rPr>
      <t>(Altlasten, Konventionalstrafen)</t>
    </r>
  </si>
  <si>
    <r>
      <t xml:space="preserve">Eventualverbindlichkeiten </t>
    </r>
    <r>
      <rPr>
        <sz val="9"/>
        <rFont val="Arial"/>
        <family val="2"/>
      </rPr>
      <t>(Bürgschaften, Garantieverpflichtungen, Defizitgarantien etc.)</t>
    </r>
  </si>
  <si>
    <t>Verpflichtung</t>
  </si>
  <si>
    <t xml:space="preserve">Art der </t>
  </si>
  <si>
    <t>in CHF</t>
  </si>
  <si>
    <t>Casino Schwyz AG</t>
  </si>
  <si>
    <t>Solidarbürgschaft</t>
  </si>
  <si>
    <t>TT.MM.JJJJ</t>
  </si>
  <si>
    <t>Die Gemeinde Schwyz gewährt mit GRB 147/2009 der Bank der Casino Schwyz AG eine Solidarbürgschaft als Absicherung eines Kontokorrentkreditrahmens. Dies ermöglich der AG mit günstigen Zinskonditionen die kurzfristige Betriebsfinanzierung sicherzustellen.</t>
  </si>
  <si>
    <t>Bezeichnung</t>
  </si>
  <si>
    <t>Ausgabenbewilligung</t>
  </si>
  <si>
    <t>Verpflichtungskredit</t>
  </si>
  <si>
    <t>Art</t>
  </si>
  <si>
    <t>Bruttokredit</t>
  </si>
  <si>
    <t>beansprucht/</t>
  </si>
  <si>
    <t>bis 31.12.2021</t>
  </si>
  <si>
    <t>ausbezahlt</t>
  </si>
  <si>
    <t>Restbetrag</t>
  </si>
  <si>
    <t>per 31.12.2021</t>
  </si>
  <si>
    <t>voraussichtliche</t>
  </si>
  <si>
    <t>Fälligkeiten</t>
  </si>
  <si>
    <t>gem. Voranschlag 2022</t>
  </si>
  <si>
    <t>per 1.1.2023</t>
  </si>
  <si>
    <t>restlicher Kredit</t>
  </si>
  <si>
    <t>Projektierung Neubau Sportanlage</t>
  </si>
  <si>
    <t xml:space="preserve">Ersatzbau MZH </t>
  </si>
  <si>
    <t>Verpflichtungskredit / Zusatzkredit (bis 31.12.2020)</t>
  </si>
  <si>
    <t>Ausgabenbewilligung / Erhöhung der Ausgabenbewilligung (ab 1.1.2021)</t>
  </si>
  <si>
    <t>Nachtrags-</t>
  </si>
  <si>
    <t>kredit</t>
  </si>
  <si>
    <t>Nach Funktion und Arten</t>
  </si>
  <si>
    <t>Kurzbegründung</t>
  </si>
  <si>
    <t>unerwartete Reparaturen</t>
  </si>
  <si>
    <t>Gemeindestrassen</t>
  </si>
  <si>
    <t>Sachafwand</t>
  </si>
  <si>
    <t>Kreditüber-</t>
  </si>
  <si>
    <t>schreitung</t>
  </si>
  <si>
    <t>Sonderschulung</t>
  </si>
  <si>
    <t>höher Betrag infolge mehr Sonderschüler</t>
  </si>
  <si>
    <t>Regional-/Agglomerationsverkehr</t>
  </si>
  <si>
    <t>gemäss Abrechnung Amt für öffentlicher Verkehr</t>
  </si>
  <si>
    <t xml:space="preserve">Aktiven </t>
  </si>
  <si>
    <t>Flüssige Mittel und kurzfristige Geldanlagen</t>
  </si>
  <si>
    <t>Forderungen</t>
  </si>
  <si>
    <t>Kurzfristige Finanzanlagen</t>
  </si>
  <si>
    <t>Aktive Rechnungsabgrenzungen</t>
  </si>
  <si>
    <t>Vorräte und angefangene Arbeiten</t>
  </si>
  <si>
    <t>Langfristige Finanzanlagen</t>
  </si>
  <si>
    <t>Sachanlagen FV</t>
  </si>
  <si>
    <t>Total Finanzvermögen</t>
  </si>
  <si>
    <t>Sachanlagen VV</t>
  </si>
  <si>
    <t>Beteiligungen, Grundkapitalien</t>
  </si>
  <si>
    <t>Investitionsbeiträge</t>
  </si>
  <si>
    <t>Total Verwaltungsvermögen</t>
  </si>
  <si>
    <t>Total Aktiven</t>
  </si>
  <si>
    <t>Passiven</t>
  </si>
  <si>
    <t>Laufende Verbindlichkeiten</t>
  </si>
  <si>
    <t>Kurzfristige Finanzverbindlichkeiten</t>
  </si>
  <si>
    <t>Passive Rechnungsabgrenzungen</t>
  </si>
  <si>
    <t>Kurzfristiges Fremdkapital</t>
  </si>
  <si>
    <t>Langfristige Finanzverbindlichkeiten</t>
  </si>
  <si>
    <t>Verbindlichkeiten gegenüber Fonds im Fremdkapital</t>
  </si>
  <si>
    <t>Langfristiges Fremdkapital</t>
  </si>
  <si>
    <t>Total Fremdkapital</t>
  </si>
  <si>
    <t>Zweckgebundenes Eigenkapital</t>
  </si>
  <si>
    <t>Bilanzüberschuss/-fehlbetrag</t>
  </si>
  <si>
    <t>Zweckfreies Eigenkapital</t>
  </si>
  <si>
    <t>Total Eigenkapital</t>
  </si>
  <si>
    <t>Total Passiven</t>
  </si>
  <si>
    <t>Forderungen gegenüber Spezialfinanzierungen und Fonds im Fremdkapital</t>
  </si>
  <si>
    <t>kumulierte zusätzliche Abschreibungen</t>
  </si>
  <si>
    <t>Aufwertungsreserve (Einführung HRM2)</t>
  </si>
  <si>
    <t>Neubewertungsreserve Finanzvermögen</t>
  </si>
  <si>
    <t>Für die Geldflussrechnung steht ein separtes Excelsheet zum Download bereit</t>
  </si>
  <si>
    <t>Fonds, Legate, Stiftungen</t>
  </si>
  <si>
    <t>Erläuterung</t>
  </si>
  <si>
    <t>Anteil</t>
  </si>
  <si>
    <t>Anlage</t>
  </si>
  <si>
    <t>Anschaffungskosten</t>
  </si>
  <si>
    <t>Abschreibungen</t>
  </si>
  <si>
    <t>Buchwert</t>
  </si>
  <si>
    <t>Stand per
01.01.</t>
  </si>
  <si>
    <t>Zu- und
Abgänge</t>
  </si>
  <si>
    <t>Umgliede-
rungen</t>
  </si>
  <si>
    <t>Stand per
31.12.</t>
  </si>
  <si>
    <t>laufende
Abschr.</t>
  </si>
  <si>
    <t>zusätzl.
Abschr.</t>
  </si>
  <si>
    <t>per
31.12.</t>
  </si>
  <si>
    <t>Grundstücke</t>
  </si>
  <si>
    <t>Anl.nr.</t>
  </si>
  <si>
    <t>Gebäude</t>
  </si>
  <si>
    <t>Strassen, Brücken</t>
  </si>
  <si>
    <t>144xxx</t>
  </si>
  <si>
    <t>145xxx</t>
  </si>
  <si>
    <t>Beteiligungen</t>
  </si>
  <si>
    <t>146xxx</t>
  </si>
  <si>
    <t>Fälligkeit</t>
  </si>
  <si>
    <t>Kommentar</t>
  </si>
  <si>
    <t>Konto</t>
  </si>
  <si>
    <t>Rückzahlung (-)
Wertberichtigung</t>
  </si>
  <si>
    <t>Darlehen im Verwaltungsvermögen</t>
  </si>
  <si>
    <t>Darlehen an öffentliche Unternehmungen</t>
  </si>
  <si>
    <t>Darlehen an private Unternehmungen</t>
  </si>
  <si>
    <t>Sigristenhaus AG</t>
  </si>
  <si>
    <t>JJJJ</t>
  </si>
  <si>
    <t>Lorem ipsum dolor sit amet, consetetur sadipsci….</t>
  </si>
  <si>
    <t>….</t>
  </si>
  <si>
    <t>..</t>
  </si>
  <si>
    <t>Objekt</t>
  </si>
  <si>
    <t>Spezialfinanzierungen im Fremdkapital</t>
  </si>
  <si>
    <t>Ersatzabgabe Schutzraumbauten</t>
  </si>
  <si>
    <t>Verbindlichkeiten Fonds im Fremdkapital</t>
  </si>
  <si>
    <t>Legate und Stiftungen im Fremdkapital</t>
  </si>
  <si>
    <t>,,,</t>
  </si>
  <si>
    <t>übrige zweckgebundene Fremdmittel</t>
  </si>
  <si>
    <t>höhere Anschaffungskosten von XY konnten trotz tieferen Unterhaltskosten im Bereich XX nur teilweise kompensiert werden</t>
  </si>
  <si>
    <t>Auswertung muss nicht publziert werden, idealweise wird diese für RPK aufbereitet</t>
  </si>
  <si>
    <t>idealerweise keine Begründungen wie "höherer Aufwand als budgetiert"</t>
  </si>
  <si>
    <t>https://www.sz.ch/public/upload/assets/57955/Geldflussrechnung%20SZ%20Raster%20Erfassungstool_v2.xlsx?fp=1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</si>
</sst>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64" formatCode="_ &quot;CHF&quot;\ * #,##0_ ;_ &quot;CHF&quot;\ * \-#,##0_ ;_ &quot;CHF&quot;\ * &quot;-&quot;_ ;_ @_ "/>
    <numFmt numFmtId="165" formatCode="#,##0.00\ ;[Red]\-#,##0.00\ "/>
    <numFmt numFmtId="166" formatCode="0_ ;[Red]\-0\ "/>
  </numFmts>
  <fonts count="46" x14ac:knownFonts="1">
    <font>
      <sz val="10"/>
      <color theme="1"/>
      <name val="Arial"/>
      <family val="2"/>
    </font>
    <font>
      <b/>
      <sz val="10"/>
      <color theme="1"/>
      <name val="Arial"/>
      <family val="2"/>
    </font>
    <font>
      <sz val="11"/>
      <color indexed="8"/>
      <name val="Calibri"/>
      <family val="2"/>
      <scheme val="minor"/>
    </font>
    <font>
      <sz val="8"/>
      <color theme="1"/>
      <name val="Arial"/>
      <family val="2"/>
    </font>
    <font>
      <b/>
      <sz val="9"/>
      <color theme="1"/>
      <name val="Arial"/>
      <family val="2"/>
    </font>
    <font>
      <sz val="9"/>
      <color theme="1"/>
      <name val="Arial"/>
      <family val="2"/>
    </font>
    <font>
      <b/>
      <sz val="10"/>
      <name val="Arial"/>
      <family val="2"/>
    </font>
    <font>
      <sz val="10"/>
      <name val="Arial"/>
      <family val="2"/>
    </font>
    <font>
      <sz val="11"/>
      <name val="Arial"/>
      <family val="2"/>
    </font>
    <font>
      <sz val="9"/>
      <name val="Arial"/>
      <family val="2"/>
    </font>
    <font>
      <b/>
      <sz val="10"/>
      <color theme="1"/>
      <name val="Arial Black"/>
      <family val="2"/>
    </font>
    <font>
      <sz val="10"/>
      <color theme="1"/>
      <name val="Arial Black"/>
      <family val="2"/>
    </font>
    <font>
      <b/>
      <sz val="9"/>
      <name val="Arial"/>
      <family val="2"/>
    </font>
    <font>
      <sz val="9"/>
      <color rgb="FF000000"/>
      <name val="Arial"/>
      <family val="2"/>
    </font>
    <font>
      <i/>
      <sz val="9"/>
      <color theme="1"/>
      <name val="Arial"/>
      <family val="2"/>
    </font>
    <font>
      <b/>
      <sz val="9"/>
      <color rgb="FF000000"/>
      <name val="Arial"/>
      <family val="2"/>
    </font>
    <font>
      <sz val="8"/>
      <name val="Arial"/>
      <family val="2"/>
    </font>
    <font>
      <sz val="7"/>
      <name val="Arial"/>
      <family val="2"/>
    </font>
    <font>
      <b/>
      <sz val="10"/>
      <name val="Arial Black"/>
      <family val="2"/>
    </font>
    <font>
      <b/>
      <sz val="7"/>
      <name val="Arial"/>
      <family val="2"/>
    </font>
    <font>
      <sz val="10"/>
      <name val="Arial Black"/>
      <family val="2"/>
    </font>
    <font>
      <u/>
      <sz val="7"/>
      <name val="Arial"/>
      <family val="2"/>
    </font>
    <font>
      <sz val="10"/>
      <color rgb="FFFF0000"/>
      <name val="Arial"/>
      <family val="2"/>
    </font>
    <font>
      <b/>
      <sz val="9"/>
      <color rgb="FFFF0000"/>
      <name val="Arial"/>
      <family val="2"/>
    </font>
    <font>
      <b/>
      <sz val="10"/>
      <color rgb="FFFF0000"/>
      <name val="Arial"/>
      <family val="2"/>
    </font>
    <font>
      <sz val="9"/>
      <color indexed="81"/>
      <name val="Segoe UI"/>
      <family val="2"/>
    </font>
    <font>
      <b/>
      <sz val="9"/>
      <color indexed="81"/>
      <name val="Segoe UI"/>
      <family val="2"/>
    </font>
    <font>
      <i/>
      <sz val="9"/>
      <name val="Arial"/>
      <family val="2"/>
    </font>
    <font>
      <b/>
      <sz val="8"/>
      <name val="Arial"/>
      <family val="2"/>
    </font>
    <font>
      <b/>
      <i/>
      <sz val="10"/>
      <color theme="1"/>
      <name val="Arial Black"/>
      <family val="2"/>
    </font>
    <font>
      <b/>
      <i/>
      <sz val="9"/>
      <color theme="1"/>
      <name val="Arial"/>
      <family val="2"/>
    </font>
    <font>
      <b/>
      <i/>
      <sz val="9"/>
      <color rgb="FF000000"/>
      <name val="Arial"/>
      <family val="2"/>
    </font>
    <font>
      <b/>
      <i/>
      <sz val="9"/>
      <color rgb="FFFF0000"/>
      <name val="Arial"/>
      <family val="2"/>
    </font>
    <font>
      <i/>
      <sz val="9"/>
      <color rgb="FF000000"/>
      <name val="Arial"/>
      <family val="2"/>
    </font>
    <font>
      <b/>
      <sz val="9"/>
      <color theme="1"/>
      <name val="Arial Black"/>
      <family val="2"/>
    </font>
    <font>
      <i/>
      <sz val="10"/>
      <color theme="1"/>
      <name val="Arial"/>
      <family val="2"/>
    </font>
    <font>
      <sz val="11"/>
      <name val="Arial"/>
      <family val="2"/>
    </font>
    <font>
      <sz val="10"/>
      <color theme="1"/>
      <name val="Arial"/>
      <family val="2"/>
    </font>
    <font>
      <b/>
      <sz val="8"/>
      <color theme="1"/>
      <name val="Arial"/>
      <family val="2"/>
    </font>
    <font>
      <sz val="9"/>
      <name val="Arial Black"/>
      <family val="2"/>
    </font>
    <font>
      <b/>
      <i/>
      <sz val="9"/>
      <name val="Arial"/>
      <family val="2"/>
    </font>
    <font>
      <sz val="11"/>
      <name val="Arial"/>
      <family val="2"/>
    </font>
    <font>
      <sz val="11"/>
      <color theme="1"/>
      <name val="Calibri"/>
      <family val="2"/>
      <scheme val="minor"/>
    </font>
    <font>
      <sz val="9"/>
      <color rgb="FFFF0000"/>
      <name val="Arial"/>
      <family val="2"/>
    </font>
    <font>
      <b/>
      <sz val="12"/>
      <color rgb="FFFF0000"/>
      <name val="Arial"/>
      <family val="2"/>
    </font>
    <font>
      <u/>
      <sz val="10"/>
      <color theme="10"/>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1"/>
      </top>
      <bottom/>
      <diagonal/>
    </border>
    <border>
      <left style="thin">
        <color theme="1"/>
      </left>
      <right/>
      <top/>
      <bottom style="thin">
        <color theme="0" tint="-0.24994659260841701"/>
      </bottom>
      <diagonal/>
    </border>
    <border>
      <left style="thin">
        <color theme="1"/>
      </left>
      <right/>
      <top/>
      <bottom/>
      <diagonal/>
    </border>
    <border>
      <left/>
      <right style="thin">
        <color theme="1"/>
      </right>
      <top/>
      <bottom style="thin">
        <color theme="0" tint="-0.24994659260841701"/>
      </bottom>
      <diagonal/>
    </border>
    <border>
      <left/>
      <right style="thin">
        <color theme="1"/>
      </right>
      <top/>
      <bottom/>
      <diagonal/>
    </border>
    <border>
      <left/>
      <right style="thin">
        <color theme="1"/>
      </right>
      <top style="thin">
        <color theme="0" tint="-0.24994659260841701"/>
      </top>
      <bottom style="thin">
        <color theme="0" tint="-0.24994659260841701"/>
      </bottom>
      <diagonal/>
    </border>
    <border>
      <left style="thin">
        <color theme="1"/>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bottom/>
      <diagonal/>
    </border>
    <border>
      <left style="thin">
        <color theme="0" tint="-0.24994659260841701"/>
      </left>
      <right style="thin">
        <color indexed="64"/>
      </right>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thin">
        <color theme="2"/>
      </right>
      <top style="thin">
        <color theme="1"/>
      </top>
      <bottom/>
      <diagonal/>
    </border>
    <border>
      <left/>
      <right style="thin">
        <color theme="2"/>
      </right>
      <top/>
      <bottom style="thin">
        <color theme="0" tint="-0.24994659260841701"/>
      </bottom>
      <diagonal/>
    </border>
    <border>
      <left/>
      <right style="thin">
        <color theme="2"/>
      </right>
      <top/>
      <bottom/>
      <diagonal/>
    </border>
    <border>
      <left/>
      <right style="thin">
        <color theme="2"/>
      </right>
      <top style="thin">
        <color theme="0" tint="-0.24994659260841701"/>
      </top>
      <bottom style="thin">
        <color theme="0" tint="-0.24994659260841701"/>
      </bottom>
      <diagonal/>
    </border>
    <border>
      <left style="thin">
        <color theme="2"/>
      </left>
      <right style="thin">
        <color theme="2"/>
      </right>
      <top style="thin">
        <color theme="1"/>
      </top>
      <bottom/>
      <diagonal/>
    </border>
    <border>
      <left style="thin">
        <color theme="2"/>
      </left>
      <right style="thin">
        <color theme="2"/>
      </right>
      <top/>
      <bottom style="thin">
        <color theme="0" tint="-0.24994659260841701"/>
      </bottom>
      <diagonal/>
    </border>
    <border>
      <left style="thin">
        <color theme="2"/>
      </left>
      <right style="thin">
        <color theme="2"/>
      </right>
      <top/>
      <bottom/>
      <diagonal/>
    </border>
    <border>
      <left style="thin">
        <color theme="2"/>
      </left>
      <right style="thin">
        <color theme="2"/>
      </right>
      <top style="thin">
        <color theme="0" tint="-0.24994659260841701"/>
      </top>
      <bottom style="thin">
        <color theme="0" tint="-0.24994659260841701"/>
      </bottom>
      <diagonal/>
    </border>
    <border>
      <left style="thin">
        <color indexed="64"/>
      </left>
      <right style="thin">
        <color theme="2"/>
      </right>
      <top style="thin">
        <color indexed="64"/>
      </top>
      <bottom/>
      <diagonal/>
    </border>
    <border>
      <left style="thin">
        <color indexed="64"/>
      </left>
      <right style="thin">
        <color theme="2"/>
      </right>
      <top/>
      <bottom style="thin">
        <color theme="0" tint="-0.24994659260841701"/>
      </bottom>
      <diagonal/>
    </border>
    <border>
      <left style="thin">
        <color indexed="64"/>
      </left>
      <right style="thin">
        <color theme="2"/>
      </right>
      <top style="thin">
        <color theme="0" tint="-0.24994659260841701"/>
      </top>
      <bottom style="thin">
        <color theme="0" tint="-0.24994659260841701"/>
      </bottom>
      <diagonal/>
    </border>
    <border>
      <left style="thin">
        <color indexed="64"/>
      </left>
      <right style="thin">
        <color theme="2"/>
      </right>
      <top/>
      <bottom/>
      <diagonal/>
    </border>
    <border>
      <left style="thin">
        <color indexed="64"/>
      </left>
      <right style="thin">
        <color theme="2"/>
      </right>
      <top/>
      <bottom style="thin">
        <color indexed="64"/>
      </bottom>
      <diagonal/>
    </border>
    <border>
      <left/>
      <right style="thin">
        <color theme="2"/>
      </right>
      <top style="thin">
        <color indexed="64"/>
      </top>
      <bottom/>
      <diagonal/>
    </border>
    <border>
      <left/>
      <right style="thin">
        <color theme="2"/>
      </right>
      <top/>
      <bottom style="thin">
        <color indexed="64"/>
      </bottom>
      <diagonal/>
    </border>
    <border>
      <left/>
      <right style="hair">
        <color auto="1"/>
      </right>
      <top style="thin">
        <color auto="1"/>
      </top>
      <bottom style="thin">
        <color auto="1"/>
      </bottom>
      <diagonal/>
    </border>
    <border>
      <left/>
      <right style="thin">
        <color indexed="64"/>
      </right>
      <top style="thin">
        <color auto="1"/>
      </top>
      <bottom style="thin">
        <color auto="1"/>
      </bottom>
      <diagonal/>
    </border>
  </borders>
  <cellStyleXfs count="13">
    <xf numFmtId="0" fontId="0" fillId="0" borderId="0"/>
    <xf numFmtId="0" fontId="2" fillId="0" borderId="0"/>
    <xf numFmtId="0" fontId="8" fillId="0" borderId="0"/>
    <xf numFmtId="0" fontId="8" fillId="0" borderId="0"/>
    <xf numFmtId="0" fontId="7" fillId="0" borderId="0"/>
    <xf numFmtId="0" fontId="36" fillId="0" borderId="0"/>
    <xf numFmtId="9" fontId="3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41" fillId="0" borderId="0"/>
    <xf numFmtId="0" fontId="42" fillId="0" borderId="0"/>
    <xf numFmtId="0" fontId="45" fillId="0" borderId="0" applyNumberFormat="0" applyFill="0" applyBorder="0" applyAlignment="0" applyProtection="0"/>
  </cellStyleXfs>
  <cellXfs count="711">
    <xf numFmtId="0" fontId="0" fillId="0" borderId="0" xfId="0"/>
    <xf numFmtId="0" fontId="3" fillId="0" borderId="0" xfId="0" applyNumberFormat="1" applyFont="1" applyAlignment="1">
      <alignment vertical="top"/>
    </xf>
    <xf numFmtId="0" fontId="0" fillId="0" borderId="0" xfId="0" applyNumberFormat="1" applyFont="1" applyAlignment="1">
      <alignment horizontal="left" vertical="top"/>
    </xf>
    <xf numFmtId="0" fontId="0" fillId="0" borderId="0" xfId="0" applyNumberFormat="1" applyFont="1" applyAlignment="1">
      <alignment vertical="top"/>
    </xf>
    <xf numFmtId="0" fontId="1" fillId="0" borderId="0" xfId="0" applyNumberFormat="1" applyFont="1" applyAlignment="1">
      <alignment vertical="top"/>
    </xf>
    <xf numFmtId="0" fontId="0" fillId="0" borderId="0" xfId="0" applyNumberFormat="1" applyFont="1" applyAlignment="1"/>
    <xf numFmtId="0" fontId="7" fillId="0" borderId="0" xfId="0" applyNumberFormat="1" applyFont="1" applyAlignment="1">
      <alignment vertical="top"/>
    </xf>
    <xf numFmtId="0" fontId="11" fillId="0" borderId="0" xfId="0" applyNumberFormat="1" applyFont="1" applyAlignment="1">
      <alignment vertical="top"/>
    </xf>
    <xf numFmtId="0" fontId="5" fillId="0" borderId="0" xfId="0" applyNumberFormat="1" applyFont="1" applyAlignment="1">
      <alignment horizontal="left" vertical="top"/>
    </xf>
    <xf numFmtId="4" fontId="5" fillId="0" borderId="0" xfId="0" applyNumberFormat="1" applyFont="1" applyAlignment="1">
      <alignment vertical="top"/>
    </xf>
    <xf numFmtId="0" fontId="5" fillId="0" borderId="0" xfId="0" applyNumberFormat="1" applyFont="1" applyAlignment="1">
      <alignment vertical="top"/>
    </xf>
    <xf numFmtId="4" fontId="5" fillId="0" borderId="0" xfId="0" applyNumberFormat="1" applyFont="1" applyFill="1" applyAlignment="1">
      <alignment vertical="top"/>
    </xf>
    <xf numFmtId="0" fontId="4" fillId="0" borderId="0" xfId="0" applyNumberFormat="1" applyFont="1" applyAlignment="1">
      <alignment vertical="top"/>
    </xf>
    <xf numFmtId="0" fontId="14" fillId="0" borderId="0" xfId="0" applyNumberFormat="1" applyFont="1" applyAlignment="1">
      <alignment horizontal="left" vertical="top"/>
    </xf>
    <xf numFmtId="0" fontId="14" fillId="0" borderId="0" xfId="0" applyNumberFormat="1" applyFont="1" applyAlignment="1">
      <alignment vertical="top"/>
    </xf>
    <xf numFmtId="0" fontId="4" fillId="0" borderId="1" xfId="0" applyNumberFormat="1" applyFont="1" applyBorder="1" applyAlignment="1">
      <alignment horizontal="left" vertical="top"/>
    </xf>
    <xf numFmtId="4" fontId="9" fillId="0" borderId="0" xfId="0" applyNumberFormat="1" applyFont="1" applyAlignment="1">
      <alignment vertical="top"/>
    </xf>
    <xf numFmtId="0" fontId="12" fillId="0" borderId="0" xfId="0" applyNumberFormat="1" applyFont="1" applyAlignment="1">
      <alignment vertical="top"/>
    </xf>
    <xf numFmtId="0" fontId="9" fillId="0" borderId="0" xfId="0" applyNumberFormat="1" applyFont="1" applyAlignment="1">
      <alignment vertical="top"/>
    </xf>
    <xf numFmtId="0" fontId="4" fillId="0" borderId="0" xfId="0" applyNumberFormat="1" applyFont="1" applyAlignment="1">
      <alignment vertical="center"/>
    </xf>
    <xf numFmtId="0" fontId="5" fillId="0" borderId="0" xfId="0" applyNumberFormat="1" applyFont="1" applyFill="1" applyAlignment="1">
      <alignment vertical="top"/>
    </xf>
    <xf numFmtId="0" fontId="11" fillId="0" borderId="0" xfId="0" applyNumberFormat="1" applyFont="1" applyAlignment="1"/>
    <xf numFmtId="4" fontId="4" fillId="0" borderId="4" xfId="0" applyNumberFormat="1" applyFont="1" applyFill="1" applyBorder="1" applyAlignment="1">
      <alignment horizontal="right"/>
    </xf>
    <xf numFmtId="1" fontId="4" fillId="0" borderId="5" xfId="0" applyNumberFormat="1" applyFont="1" applyFill="1" applyBorder="1" applyAlignment="1">
      <alignment vertical="top"/>
    </xf>
    <xf numFmtId="0" fontId="20" fillId="0" borderId="0" xfId="0" applyNumberFormat="1" applyFont="1" applyAlignment="1"/>
    <xf numFmtId="0" fontId="20" fillId="0" borderId="0" xfId="0" applyNumberFormat="1" applyFont="1" applyAlignment="1">
      <alignment vertical="top"/>
    </xf>
    <xf numFmtId="0" fontId="17" fillId="0" borderId="0" xfId="0" applyNumberFormat="1" applyFont="1" applyAlignment="1">
      <alignment horizontal="right" vertical="top"/>
    </xf>
    <xf numFmtId="0" fontId="17" fillId="0" borderId="0" xfId="0" applyNumberFormat="1" applyFont="1" applyAlignment="1">
      <alignment horizontal="left" vertical="top"/>
    </xf>
    <xf numFmtId="0" fontId="9" fillId="0" borderId="0" xfId="0" applyNumberFormat="1" applyFont="1" applyAlignment="1"/>
    <xf numFmtId="0" fontId="12" fillId="0" borderId="0" xfId="0" applyNumberFormat="1" applyFont="1" applyAlignment="1"/>
    <xf numFmtId="0" fontId="9" fillId="0" borderId="0" xfId="0" applyNumberFormat="1" applyFont="1" applyFill="1" applyAlignment="1">
      <alignment horizontal="left" vertical="top"/>
    </xf>
    <xf numFmtId="0" fontId="17" fillId="0" borderId="0" xfId="0" applyNumberFormat="1" applyFont="1" applyFill="1" applyAlignment="1">
      <alignment horizontal="right" vertical="top"/>
    </xf>
    <xf numFmtId="0" fontId="17" fillId="0" borderId="0" xfId="0" applyNumberFormat="1" applyFont="1" applyFill="1" applyAlignment="1">
      <alignment horizontal="left" vertical="top"/>
    </xf>
    <xf numFmtId="4" fontId="9" fillId="0" borderId="0" xfId="0" applyNumberFormat="1" applyFont="1" applyFill="1" applyAlignment="1">
      <alignment vertical="top"/>
    </xf>
    <xf numFmtId="0" fontId="9" fillId="0" borderId="0" xfId="0" applyNumberFormat="1" applyFont="1" applyFill="1" applyAlignment="1">
      <alignment vertical="top"/>
    </xf>
    <xf numFmtId="0" fontId="16" fillId="0" borderId="0" xfId="0" quotePrefix="1" applyNumberFormat="1" applyFont="1" applyAlignment="1">
      <alignment horizontal="left" vertical="top"/>
    </xf>
    <xf numFmtId="0" fontId="17" fillId="0" borderId="0" xfId="0" applyNumberFormat="1" applyFont="1" applyAlignment="1">
      <alignment vertical="top"/>
    </xf>
    <xf numFmtId="0" fontId="7" fillId="0" borderId="0" xfId="0" applyNumberFormat="1" applyFont="1" applyAlignment="1">
      <alignment horizontal="left" vertical="top"/>
    </xf>
    <xf numFmtId="3" fontId="5" fillId="0" borderId="6" xfId="0" applyNumberFormat="1" applyFont="1" applyFill="1" applyBorder="1" applyAlignment="1">
      <alignment vertical="top"/>
    </xf>
    <xf numFmtId="3" fontId="4" fillId="0" borderId="6" xfId="0" applyNumberFormat="1" applyFont="1" applyFill="1" applyBorder="1" applyAlignment="1">
      <alignment vertical="top"/>
    </xf>
    <xf numFmtId="3" fontId="23" fillId="0" borderId="6" xfId="0" applyNumberFormat="1" applyFont="1" applyFill="1" applyBorder="1" applyAlignment="1">
      <alignment vertical="top"/>
    </xf>
    <xf numFmtId="0" fontId="24" fillId="0" borderId="0" xfId="0" applyNumberFormat="1" applyFont="1" applyAlignment="1">
      <alignment vertical="top"/>
    </xf>
    <xf numFmtId="0" fontId="22" fillId="0" borderId="0" xfId="0" applyNumberFormat="1" applyFont="1" applyAlignment="1">
      <alignment vertical="top"/>
    </xf>
    <xf numFmtId="0" fontId="7" fillId="0" borderId="0" xfId="0" applyNumberFormat="1" applyFont="1" applyAlignment="1"/>
    <xf numFmtId="0" fontId="27" fillId="0" borderId="0" xfId="0" applyNumberFormat="1" applyFont="1" applyAlignment="1">
      <alignment vertical="top"/>
    </xf>
    <xf numFmtId="0" fontId="12" fillId="0" borderId="0" xfId="0" applyNumberFormat="1" applyFont="1" applyAlignment="1">
      <alignment vertical="center"/>
    </xf>
    <xf numFmtId="0" fontId="16" fillId="0" borderId="0" xfId="0" applyNumberFormat="1" applyFont="1" applyAlignment="1">
      <alignment vertical="top"/>
    </xf>
    <xf numFmtId="4" fontId="4" fillId="2" borderId="4" xfId="0" applyNumberFormat="1" applyFont="1" applyFill="1" applyBorder="1" applyAlignment="1">
      <alignment horizontal="right"/>
    </xf>
    <xf numFmtId="1" fontId="4" fillId="2" borderId="5" xfId="0" applyNumberFormat="1" applyFont="1" applyFill="1" applyBorder="1" applyAlignment="1">
      <alignment vertical="top"/>
    </xf>
    <xf numFmtId="4" fontId="5" fillId="2" borderId="6" xfId="0" applyNumberFormat="1" applyFont="1" applyFill="1" applyBorder="1" applyAlignment="1">
      <alignment vertical="top"/>
    </xf>
    <xf numFmtId="4" fontId="5" fillId="2" borderId="5" xfId="0" applyNumberFormat="1" applyFont="1" applyFill="1" applyBorder="1" applyAlignment="1">
      <alignment vertical="top"/>
    </xf>
    <xf numFmtId="4" fontId="4" fillId="2" borderId="6" xfId="0" applyNumberFormat="1" applyFont="1" applyFill="1" applyBorder="1" applyAlignment="1">
      <alignment vertical="top"/>
    </xf>
    <xf numFmtId="4" fontId="12" fillId="2" borderId="4" xfId="0" applyNumberFormat="1" applyFont="1" applyFill="1" applyBorder="1" applyAlignment="1">
      <alignment horizontal="right"/>
    </xf>
    <xf numFmtId="1" fontId="12" fillId="2" borderId="5" xfId="0" applyNumberFormat="1" applyFont="1" applyFill="1" applyBorder="1" applyAlignment="1">
      <alignment vertical="top"/>
    </xf>
    <xf numFmtId="4" fontId="9" fillId="2" borderId="6" xfId="0" applyNumberFormat="1" applyFont="1" applyFill="1" applyBorder="1" applyAlignment="1">
      <alignment vertical="top"/>
    </xf>
    <xf numFmtId="4" fontId="27" fillId="2" borderId="6" xfId="0" applyNumberFormat="1" applyFont="1" applyFill="1" applyBorder="1" applyAlignment="1">
      <alignment vertical="top"/>
    </xf>
    <xf numFmtId="4" fontId="12" fillId="2" borderId="6" xfId="0" applyNumberFormat="1" applyFont="1" applyFill="1" applyBorder="1" applyAlignment="1">
      <alignment vertical="center"/>
    </xf>
    <xf numFmtId="4" fontId="12" fillId="2" borderId="6" xfId="0" applyNumberFormat="1" applyFont="1" applyFill="1" applyBorder="1" applyAlignment="1">
      <alignment vertical="top"/>
    </xf>
    <xf numFmtId="4" fontId="12" fillId="2" borderId="7" xfId="0" applyNumberFormat="1" applyFont="1" applyFill="1" applyBorder="1" applyAlignment="1">
      <alignment vertical="center"/>
    </xf>
    <xf numFmtId="3" fontId="0" fillId="0" borderId="0" xfId="0" applyNumberFormat="1" applyFont="1" applyAlignment="1">
      <alignment vertical="top"/>
    </xf>
    <xf numFmtId="4" fontId="0" fillId="0" borderId="0" xfId="0" applyNumberFormat="1" applyFont="1" applyAlignment="1">
      <alignment vertical="top"/>
    </xf>
    <xf numFmtId="3" fontId="5" fillId="2" borderId="6" xfId="0" applyNumberFormat="1" applyFont="1" applyFill="1" applyBorder="1" applyAlignment="1">
      <alignment vertical="top"/>
    </xf>
    <xf numFmtId="4" fontId="23" fillId="2" borderId="6" xfId="0" applyNumberFormat="1" applyFont="1" applyFill="1" applyBorder="1" applyAlignment="1">
      <alignment vertical="top"/>
    </xf>
    <xf numFmtId="0" fontId="29" fillId="0" borderId="2" xfId="0" applyNumberFormat="1" applyFont="1" applyBorder="1" applyAlignment="1">
      <alignment horizontal="left"/>
    </xf>
    <xf numFmtId="0" fontId="30" fillId="0" borderId="1" xfId="0" applyNumberFormat="1" applyFont="1" applyBorder="1" applyAlignment="1">
      <alignment horizontal="left" vertical="top"/>
    </xf>
    <xf numFmtId="0" fontId="10" fillId="0" borderId="2" xfId="0" applyNumberFormat="1" applyFont="1" applyBorder="1" applyAlignment="1"/>
    <xf numFmtId="4" fontId="12" fillId="3" borderId="4" xfId="0" applyNumberFormat="1" applyFont="1" applyFill="1" applyBorder="1" applyAlignment="1">
      <alignment horizontal="right"/>
    </xf>
    <xf numFmtId="1" fontId="12" fillId="3" borderId="5" xfId="0" applyNumberFormat="1" applyFont="1" applyFill="1" applyBorder="1" applyAlignment="1">
      <alignment vertical="top"/>
    </xf>
    <xf numFmtId="4" fontId="9" fillId="3" borderId="6" xfId="0" applyNumberFormat="1" applyFont="1" applyFill="1" applyBorder="1" applyAlignment="1">
      <alignment vertical="top"/>
    </xf>
    <xf numFmtId="3" fontId="9" fillId="3" borderId="6" xfId="0" applyNumberFormat="1" applyFont="1" applyFill="1" applyBorder="1" applyAlignment="1">
      <alignment vertical="top"/>
    </xf>
    <xf numFmtId="3" fontId="12" fillId="3" borderId="6" xfId="0" applyNumberFormat="1" applyFont="1" applyFill="1" applyBorder="1" applyAlignment="1">
      <alignment vertical="center"/>
    </xf>
    <xf numFmtId="3" fontId="12" fillId="3" borderId="6" xfId="0" applyNumberFormat="1" applyFont="1" applyFill="1" applyBorder="1" applyAlignment="1">
      <alignment vertical="top"/>
    </xf>
    <xf numFmtId="3" fontId="12" fillId="3" borderId="7" xfId="0" applyNumberFormat="1" applyFont="1" applyFill="1" applyBorder="1" applyAlignment="1">
      <alignment vertical="center"/>
    </xf>
    <xf numFmtId="4" fontId="9" fillId="3" borderId="0" xfId="0" applyNumberFormat="1" applyFont="1" applyFill="1" applyAlignment="1">
      <alignment vertical="top"/>
    </xf>
    <xf numFmtId="0" fontId="7" fillId="3" borderId="0" xfId="0" applyNumberFormat="1" applyFont="1" applyFill="1" applyAlignment="1">
      <alignment horizontal="left" vertical="top"/>
    </xf>
    <xf numFmtId="4" fontId="12" fillId="3" borderId="8" xfId="0" applyNumberFormat="1" applyFont="1" applyFill="1" applyBorder="1" applyAlignment="1">
      <alignment horizontal="right"/>
    </xf>
    <xf numFmtId="1" fontId="12" fillId="3" borderId="9" xfId="0" applyNumberFormat="1" applyFont="1" applyFill="1" applyBorder="1" applyAlignment="1">
      <alignment vertical="top"/>
    </xf>
    <xf numFmtId="4" fontId="9" fillId="3" borderId="10" xfId="0" applyNumberFormat="1" applyFont="1" applyFill="1" applyBorder="1" applyAlignment="1">
      <alignment vertical="top"/>
    </xf>
    <xf numFmtId="4" fontId="12" fillId="3" borderId="10" xfId="0" applyNumberFormat="1" applyFont="1" applyFill="1" applyBorder="1" applyAlignment="1">
      <alignment vertical="center"/>
    </xf>
    <xf numFmtId="4" fontId="12" fillId="3" borderId="10" xfId="0" applyNumberFormat="1" applyFont="1" applyFill="1" applyBorder="1" applyAlignment="1">
      <alignment vertical="top"/>
    </xf>
    <xf numFmtId="4" fontId="12" fillId="3" borderId="11" xfId="0" applyNumberFormat="1" applyFont="1" applyFill="1" applyBorder="1" applyAlignment="1">
      <alignment vertical="center"/>
    </xf>
    <xf numFmtId="4" fontId="16" fillId="3" borderId="10" xfId="0" applyNumberFormat="1" applyFont="1" applyFill="1" applyBorder="1" applyAlignment="1">
      <alignment vertical="top"/>
    </xf>
    <xf numFmtId="4" fontId="9" fillId="3" borderId="15" xfId="0" applyNumberFormat="1" applyFont="1" applyFill="1" applyBorder="1" applyAlignment="1">
      <alignment vertical="top"/>
    </xf>
    <xf numFmtId="0" fontId="18" fillId="3" borderId="16" xfId="0" applyNumberFormat="1" applyFont="1" applyFill="1" applyBorder="1" applyAlignment="1">
      <alignment horizontal="left"/>
    </xf>
    <xf numFmtId="0" fontId="6" fillId="3" borderId="17" xfId="0" applyNumberFormat="1" applyFont="1" applyFill="1" applyBorder="1" applyAlignment="1">
      <alignment horizontal="left" vertical="top"/>
    </xf>
    <xf numFmtId="0" fontId="12" fillId="3" borderId="18" xfId="0" applyNumberFormat="1" applyFont="1" applyFill="1" applyBorder="1" applyAlignment="1">
      <alignment horizontal="left" vertical="top"/>
    </xf>
    <xf numFmtId="0" fontId="9" fillId="3" borderId="18" xfId="0" applyNumberFormat="1" applyFont="1" applyFill="1" applyBorder="1" applyAlignment="1">
      <alignment horizontal="left" vertical="top"/>
    </xf>
    <xf numFmtId="0" fontId="12" fillId="3" borderId="18" xfId="0" applyNumberFormat="1" applyFont="1" applyFill="1" applyBorder="1" applyAlignment="1">
      <alignment horizontal="left" vertical="center"/>
    </xf>
    <xf numFmtId="0" fontId="12" fillId="3" borderId="19" xfId="0" applyNumberFormat="1" applyFont="1" applyFill="1" applyBorder="1" applyAlignment="1">
      <alignment horizontal="left" vertical="center"/>
    </xf>
    <xf numFmtId="0" fontId="16" fillId="3" borderId="18" xfId="0" applyNumberFormat="1" applyFont="1" applyFill="1" applyBorder="1" applyAlignment="1">
      <alignment horizontal="left" vertical="top"/>
    </xf>
    <xf numFmtId="0" fontId="7" fillId="3" borderId="18" xfId="0" applyNumberFormat="1" applyFont="1" applyFill="1" applyBorder="1" applyAlignment="1">
      <alignment vertical="top"/>
    </xf>
    <xf numFmtId="0" fontId="7" fillId="3" borderId="18" xfId="0" applyNumberFormat="1" applyFont="1" applyFill="1" applyBorder="1" applyAlignment="1">
      <alignment horizontal="left" vertical="top"/>
    </xf>
    <xf numFmtId="4" fontId="9" fillId="3" borderId="0" xfId="0" applyNumberFormat="1" applyFont="1" applyFill="1" applyBorder="1" applyAlignment="1">
      <alignment vertical="top"/>
    </xf>
    <xf numFmtId="0" fontId="16" fillId="3" borderId="18" xfId="0" quotePrefix="1" applyNumberFormat="1" applyFont="1" applyFill="1" applyBorder="1" applyAlignment="1">
      <alignment horizontal="left" vertical="top"/>
    </xf>
    <xf numFmtId="0" fontId="7" fillId="0" borderId="0" xfId="0" applyNumberFormat="1" applyFont="1" applyFill="1" applyAlignment="1">
      <alignment horizontal="left" vertical="top"/>
    </xf>
    <xf numFmtId="0" fontId="18" fillId="3" borderId="2" xfId="0" applyNumberFormat="1" applyFont="1" applyFill="1" applyBorder="1" applyAlignment="1">
      <alignment horizontal="left"/>
    </xf>
    <xf numFmtId="0" fontId="6" fillId="3" borderId="2" xfId="0" applyNumberFormat="1" applyFont="1" applyFill="1" applyBorder="1" applyAlignment="1">
      <alignment horizontal="left"/>
    </xf>
    <xf numFmtId="0" fontId="6" fillId="3" borderId="1" xfId="0" applyNumberFormat="1" applyFont="1" applyFill="1" applyBorder="1" applyAlignment="1">
      <alignment horizontal="left" vertical="top"/>
    </xf>
    <xf numFmtId="0" fontId="12" fillId="3" borderId="0" xfId="0" applyNumberFormat="1" applyFont="1" applyFill="1" applyAlignment="1">
      <alignment horizontal="left" vertical="top"/>
    </xf>
    <xf numFmtId="0" fontId="9" fillId="3" borderId="0" xfId="0" applyNumberFormat="1" applyFont="1" applyFill="1" applyAlignment="1">
      <alignment horizontal="left" vertical="top"/>
    </xf>
    <xf numFmtId="0" fontId="27" fillId="3" borderId="0" xfId="0" applyNumberFormat="1" applyFont="1" applyFill="1" applyAlignment="1">
      <alignment horizontal="left" vertical="top"/>
    </xf>
    <xf numFmtId="3" fontId="27" fillId="3" borderId="6" xfId="0" applyNumberFormat="1" applyFont="1" applyFill="1" applyBorder="1" applyAlignment="1">
      <alignment vertical="top"/>
    </xf>
    <xf numFmtId="0" fontId="12" fillId="3" borderId="0" xfId="0" applyNumberFormat="1" applyFont="1" applyFill="1" applyAlignment="1">
      <alignment horizontal="left" vertical="center"/>
    </xf>
    <xf numFmtId="0" fontId="12" fillId="3" borderId="3" xfId="0" applyNumberFormat="1" applyFont="1" applyFill="1" applyBorder="1" applyAlignment="1">
      <alignment horizontal="left" vertical="center"/>
    </xf>
    <xf numFmtId="0" fontId="16" fillId="3" borderId="0" xfId="0" applyNumberFormat="1" applyFont="1" applyFill="1" applyAlignment="1">
      <alignment horizontal="left" vertical="top"/>
    </xf>
    <xf numFmtId="0" fontId="16" fillId="3" borderId="0" xfId="0" quotePrefix="1" applyNumberFormat="1" applyFont="1" applyFill="1" applyAlignment="1">
      <alignment horizontal="left" vertical="top"/>
    </xf>
    <xf numFmtId="0" fontId="28" fillId="3" borderId="17" xfId="0" applyNumberFormat="1" applyFont="1" applyFill="1" applyBorder="1" applyAlignment="1">
      <alignment horizontal="left" vertical="top"/>
    </xf>
    <xf numFmtId="0" fontId="27" fillId="3" borderId="18" xfId="0" applyNumberFormat="1" applyFont="1" applyFill="1" applyBorder="1" applyAlignment="1">
      <alignment horizontal="left" vertical="top"/>
    </xf>
    <xf numFmtId="4" fontId="27" fillId="3" borderId="10" xfId="0" applyNumberFormat="1" applyFont="1" applyFill="1" applyBorder="1" applyAlignment="1">
      <alignment vertical="top"/>
    </xf>
    <xf numFmtId="0" fontId="10" fillId="3" borderId="2" xfId="0" applyNumberFormat="1" applyFont="1" applyFill="1" applyBorder="1" applyAlignment="1">
      <alignment horizontal="left"/>
    </xf>
    <xf numFmtId="4" fontId="4" fillId="3" borderId="4" xfId="0" applyNumberFormat="1" applyFont="1" applyFill="1" applyBorder="1" applyAlignment="1">
      <alignment horizontal="right"/>
    </xf>
    <xf numFmtId="0" fontId="10" fillId="3" borderId="1" xfId="0" applyNumberFormat="1" applyFont="1" applyFill="1" applyBorder="1" applyAlignment="1">
      <alignment horizontal="left" vertical="top"/>
    </xf>
    <xf numFmtId="1" fontId="4" fillId="3" borderId="5" xfId="0" applyNumberFormat="1" applyFont="1" applyFill="1" applyBorder="1" applyAlignment="1">
      <alignment vertical="top"/>
    </xf>
    <xf numFmtId="0" fontId="1" fillId="3" borderId="0" xfId="0" applyNumberFormat="1" applyFont="1" applyFill="1" applyAlignment="1">
      <alignment horizontal="left" vertical="top"/>
    </xf>
    <xf numFmtId="4" fontId="5" fillId="3" borderId="6" xfId="0" applyNumberFormat="1" applyFont="1" applyFill="1" applyBorder="1" applyAlignment="1">
      <alignment vertical="top"/>
    </xf>
    <xf numFmtId="3" fontId="5" fillId="3" borderId="6" xfId="0" applyNumberFormat="1" applyFont="1" applyFill="1" applyBorder="1" applyAlignment="1">
      <alignment vertical="top"/>
    </xf>
    <xf numFmtId="0" fontId="13" fillId="3" borderId="0" xfId="1" applyNumberFormat="1" applyFont="1" applyFill="1" applyAlignment="1">
      <alignment horizontal="left" vertical="top"/>
    </xf>
    <xf numFmtId="0" fontId="5" fillId="3" borderId="0" xfId="0" applyNumberFormat="1" applyFont="1" applyFill="1" applyAlignment="1">
      <alignment horizontal="left" vertical="top"/>
    </xf>
    <xf numFmtId="0" fontId="13" fillId="3" borderId="0" xfId="1" applyNumberFormat="1" applyFont="1" applyFill="1" applyBorder="1" applyAlignment="1">
      <alignment horizontal="left" vertical="top"/>
    </xf>
    <xf numFmtId="0" fontId="13" fillId="3" borderId="1" xfId="1" applyNumberFormat="1" applyFont="1" applyFill="1" applyBorder="1" applyAlignment="1">
      <alignment horizontal="left" vertical="top"/>
    </xf>
    <xf numFmtId="3" fontId="5" fillId="3" borderId="5" xfId="0" applyNumberFormat="1" applyFont="1" applyFill="1" applyBorder="1" applyAlignment="1">
      <alignment vertical="top"/>
    </xf>
    <xf numFmtId="0" fontId="4" fillId="3" borderId="0" xfId="0" applyNumberFormat="1" applyFont="1" applyFill="1" applyAlignment="1">
      <alignment horizontal="left" vertical="top"/>
    </xf>
    <xf numFmtId="3" fontId="4" fillId="3" borderId="6" xfId="0" applyNumberFormat="1" applyFont="1" applyFill="1" applyBorder="1" applyAlignment="1">
      <alignment vertical="top"/>
    </xf>
    <xf numFmtId="0" fontId="0" fillId="3" borderId="0" xfId="0" applyNumberFormat="1" applyFont="1" applyFill="1" applyAlignment="1">
      <alignment horizontal="left" vertical="top"/>
    </xf>
    <xf numFmtId="4" fontId="5" fillId="3" borderId="0" xfId="0" applyNumberFormat="1" applyFont="1" applyFill="1" applyAlignment="1">
      <alignment vertical="top"/>
    </xf>
    <xf numFmtId="0" fontId="10" fillId="3" borderId="16" xfId="0" applyNumberFormat="1" applyFont="1" applyFill="1" applyBorder="1" applyAlignment="1">
      <alignment horizontal="left"/>
    </xf>
    <xf numFmtId="0" fontId="10" fillId="3" borderId="17" xfId="0" applyNumberFormat="1" applyFont="1" applyFill="1" applyBorder="1" applyAlignment="1">
      <alignment horizontal="left" vertical="top"/>
    </xf>
    <xf numFmtId="0" fontId="1" fillId="3" borderId="18" xfId="0" applyNumberFormat="1" applyFont="1" applyFill="1" applyBorder="1" applyAlignment="1">
      <alignment horizontal="left" vertical="top"/>
    </xf>
    <xf numFmtId="0" fontId="13" fillId="3" borderId="18" xfId="1" applyNumberFormat="1" applyFont="1" applyFill="1" applyBorder="1" applyAlignment="1">
      <alignment horizontal="left" vertical="top"/>
    </xf>
    <xf numFmtId="0" fontId="5" fillId="3" borderId="18" xfId="0" applyNumberFormat="1" applyFont="1" applyFill="1" applyBorder="1" applyAlignment="1">
      <alignment horizontal="left" vertical="top"/>
    </xf>
    <xf numFmtId="0" fontId="4" fillId="3" borderId="18" xfId="0" applyNumberFormat="1" applyFont="1" applyFill="1" applyBorder="1" applyAlignment="1">
      <alignment horizontal="left" vertical="top"/>
    </xf>
    <xf numFmtId="0" fontId="0" fillId="3" borderId="18" xfId="0" applyNumberFormat="1" applyFont="1" applyFill="1" applyBorder="1" applyAlignment="1">
      <alignment horizontal="left" vertical="top"/>
    </xf>
    <xf numFmtId="4" fontId="4" fillId="3" borderId="8" xfId="0" applyNumberFormat="1" applyFont="1" applyFill="1" applyBorder="1" applyAlignment="1">
      <alignment horizontal="right"/>
    </xf>
    <xf numFmtId="1" fontId="4" fillId="3" borderId="9" xfId="0" applyNumberFormat="1" applyFont="1" applyFill="1" applyBorder="1" applyAlignment="1">
      <alignment vertical="top"/>
    </xf>
    <xf numFmtId="3" fontId="5" fillId="3" borderId="10" xfId="0" applyNumberFormat="1" applyFont="1" applyFill="1" applyBorder="1" applyAlignment="1">
      <alignment vertical="top"/>
    </xf>
    <xf numFmtId="3" fontId="5" fillId="3" borderId="9" xfId="0" applyNumberFormat="1" applyFont="1" applyFill="1" applyBorder="1" applyAlignment="1">
      <alignment vertical="top"/>
    </xf>
    <xf numFmtId="4" fontId="4" fillId="3" borderId="10" xfId="0" applyNumberFormat="1" applyFont="1" applyFill="1" applyBorder="1" applyAlignment="1">
      <alignment vertical="top"/>
    </xf>
    <xf numFmtId="4" fontId="5" fillId="3" borderId="10" xfId="0" applyNumberFormat="1" applyFont="1" applyFill="1" applyBorder="1" applyAlignment="1">
      <alignment vertical="top"/>
    </xf>
    <xf numFmtId="4" fontId="5" fillId="3" borderId="15" xfId="0" applyNumberFormat="1" applyFont="1" applyFill="1" applyBorder="1" applyAlignment="1">
      <alignment vertical="top"/>
    </xf>
    <xf numFmtId="0" fontId="4" fillId="3" borderId="1" xfId="0" applyNumberFormat="1" applyFont="1" applyFill="1" applyBorder="1" applyAlignment="1">
      <alignment horizontal="left" vertical="top"/>
    </xf>
    <xf numFmtId="0" fontId="30" fillId="3" borderId="1" xfId="0" applyNumberFormat="1" applyFont="1" applyFill="1" applyBorder="1" applyAlignment="1">
      <alignment horizontal="left" vertical="top"/>
    </xf>
    <xf numFmtId="3" fontId="23" fillId="3" borderId="6" xfId="0" applyNumberFormat="1" applyFont="1" applyFill="1" applyBorder="1" applyAlignment="1">
      <alignment vertical="top"/>
    </xf>
    <xf numFmtId="0" fontId="3" fillId="3" borderId="0" xfId="0" applyNumberFormat="1" applyFont="1" applyFill="1" applyAlignment="1">
      <alignment vertical="top"/>
    </xf>
    <xf numFmtId="0" fontId="4" fillId="3" borderId="17" xfId="0" applyNumberFormat="1" applyFont="1" applyFill="1" applyBorder="1" applyAlignment="1">
      <alignment horizontal="left" vertical="top"/>
    </xf>
    <xf numFmtId="0" fontId="4" fillId="3" borderId="0" xfId="0" applyNumberFormat="1" applyFont="1" applyFill="1" applyBorder="1" applyAlignment="1">
      <alignment horizontal="left" vertical="top"/>
    </xf>
    <xf numFmtId="0" fontId="30" fillId="3" borderId="0" xfId="0" applyNumberFormat="1" applyFont="1" applyFill="1" applyBorder="1" applyAlignment="1">
      <alignment horizontal="left" vertical="top"/>
    </xf>
    <xf numFmtId="0" fontId="15" fillId="3" borderId="0" xfId="1" applyNumberFormat="1" applyFont="1" applyFill="1" applyBorder="1" applyAlignment="1">
      <alignment horizontal="left" vertical="top"/>
    </xf>
    <xf numFmtId="0" fontId="31" fillId="3" borderId="0" xfId="1" applyNumberFormat="1" applyFont="1" applyFill="1" applyBorder="1" applyAlignment="1">
      <alignment horizontal="left" vertical="top"/>
    </xf>
    <xf numFmtId="0" fontId="15" fillId="3" borderId="18" xfId="1" applyNumberFormat="1" applyFont="1" applyFill="1" applyBorder="1" applyAlignment="1">
      <alignment horizontal="left" vertical="top"/>
    </xf>
    <xf numFmtId="0" fontId="23" fillId="3" borderId="0" xfId="1" applyNumberFormat="1" applyFont="1" applyFill="1" applyBorder="1" applyAlignment="1">
      <alignment horizontal="left" vertical="top"/>
    </xf>
    <xf numFmtId="0" fontId="32" fillId="3" borderId="0" xfId="1" applyNumberFormat="1" applyFont="1" applyFill="1" applyBorder="1" applyAlignment="1">
      <alignment horizontal="left" vertical="top"/>
    </xf>
    <xf numFmtId="0" fontId="33" fillId="3" borderId="0" xfId="1" applyNumberFormat="1" applyFont="1" applyFill="1" applyBorder="1" applyAlignment="1">
      <alignment horizontal="left" vertical="top"/>
    </xf>
    <xf numFmtId="0" fontId="13" fillId="3" borderId="0" xfId="0" applyNumberFormat="1" applyFont="1" applyFill="1" applyBorder="1" applyAlignment="1">
      <alignment horizontal="left" vertical="top"/>
    </xf>
    <xf numFmtId="0" fontId="0" fillId="3" borderId="0" xfId="0" applyNumberFormat="1" applyFont="1" applyFill="1" applyBorder="1" applyAlignment="1">
      <alignment vertical="top"/>
    </xf>
    <xf numFmtId="0" fontId="33" fillId="3" borderId="0" xfId="0" applyNumberFormat="1" applyFont="1" applyFill="1" applyBorder="1" applyAlignment="1">
      <alignment horizontal="left" vertical="top"/>
    </xf>
    <xf numFmtId="0" fontId="5" fillId="3" borderId="18" xfId="0" applyNumberFormat="1" applyFont="1" applyFill="1" applyBorder="1" applyAlignment="1">
      <alignment vertical="top"/>
    </xf>
    <xf numFmtId="0" fontId="3" fillId="3" borderId="0" xfId="0" applyNumberFormat="1" applyFont="1" applyFill="1" applyBorder="1" applyAlignment="1">
      <alignment vertical="top"/>
    </xf>
    <xf numFmtId="0" fontId="13" fillId="3" borderId="18"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14" fillId="3" borderId="0" xfId="0" applyNumberFormat="1" applyFont="1" applyFill="1" applyBorder="1" applyAlignment="1">
      <alignment horizontal="left" vertical="top"/>
    </xf>
    <xf numFmtId="3" fontId="4" fillId="3" borderId="10" xfId="0" applyNumberFormat="1" applyFont="1" applyFill="1" applyBorder="1" applyAlignment="1">
      <alignment vertical="top"/>
    </xf>
    <xf numFmtId="3" fontId="23" fillId="3" borderId="10" xfId="0" applyNumberFormat="1" applyFont="1" applyFill="1" applyBorder="1" applyAlignment="1">
      <alignment vertical="top"/>
    </xf>
    <xf numFmtId="0" fontId="1" fillId="3" borderId="2" xfId="0" applyNumberFormat="1" applyFont="1" applyFill="1" applyBorder="1" applyAlignment="1">
      <alignment horizontal="left"/>
    </xf>
    <xf numFmtId="0" fontId="1" fillId="3" borderId="1" xfId="0" applyNumberFormat="1" applyFont="1" applyFill="1" applyBorder="1" applyAlignment="1">
      <alignment horizontal="left" vertical="top"/>
    </xf>
    <xf numFmtId="0" fontId="9" fillId="3" borderId="0" xfId="3" applyFont="1" applyFill="1" applyAlignment="1">
      <alignment vertical="center"/>
    </xf>
    <xf numFmtId="0" fontId="9" fillId="3" borderId="0" xfId="3" applyFont="1" applyFill="1" applyAlignment="1">
      <alignment vertical="top"/>
    </xf>
    <xf numFmtId="0" fontId="4" fillId="3" borderId="3" xfId="0" applyNumberFormat="1" applyFont="1" applyFill="1" applyBorder="1" applyAlignment="1">
      <alignment horizontal="left" vertical="center"/>
    </xf>
    <xf numFmtId="3" fontId="4" fillId="3" borderId="7" xfId="0" applyNumberFormat="1" applyFont="1" applyFill="1" applyBorder="1" applyAlignment="1">
      <alignment vertical="center"/>
    </xf>
    <xf numFmtId="3" fontId="14" fillId="3" borderId="6" xfId="0" applyNumberFormat="1" applyFont="1" applyFill="1" applyBorder="1" applyAlignment="1">
      <alignment vertical="top"/>
    </xf>
    <xf numFmtId="3" fontId="5" fillId="3" borderId="0" xfId="0" applyNumberFormat="1" applyFont="1" applyFill="1" applyAlignment="1">
      <alignment vertical="top"/>
    </xf>
    <xf numFmtId="0" fontId="3" fillId="3" borderId="0" xfId="0" quotePrefix="1" applyNumberFormat="1" applyFont="1" applyFill="1" applyAlignment="1">
      <alignment horizontal="left" vertical="top"/>
    </xf>
    <xf numFmtId="0" fontId="3" fillId="3" borderId="0" xfId="0" applyNumberFormat="1" applyFont="1" applyFill="1" applyAlignment="1">
      <alignment horizontal="left" vertical="top"/>
    </xf>
    <xf numFmtId="4" fontId="3" fillId="3" borderId="0" xfId="0" applyNumberFormat="1" applyFont="1" applyFill="1" applyAlignment="1">
      <alignment vertical="top"/>
    </xf>
    <xf numFmtId="0" fontId="1" fillId="3" borderId="17" xfId="0" applyNumberFormat="1" applyFont="1" applyFill="1" applyBorder="1" applyAlignment="1">
      <alignment horizontal="left" vertical="top"/>
    </xf>
    <xf numFmtId="0" fontId="9" fillId="3" borderId="18" xfId="3" applyFont="1" applyFill="1" applyBorder="1" applyAlignment="1">
      <alignment horizontal="left" vertical="center"/>
    </xf>
    <xf numFmtId="0" fontId="9" fillId="3" borderId="18" xfId="3" applyFont="1" applyFill="1" applyBorder="1" applyAlignment="1">
      <alignment horizontal="left" vertical="top"/>
    </xf>
    <xf numFmtId="0" fontId="4" fillId="3" borderId="18" xfId="0" applyNumberFormat="1" applyFont="1" applyFill="1" applyBorder="1" applyAlignment="1">
      <alignment horizontal="left" vertical="center"/>
    </xf>
    <xf numFmtId="0" fontId="3" fillId="3" borderId="18" xfId="0" applyNumberFormat="1" applyFont="1" applyFill="1" applyBorder="1" applyAlignment="1">
      <alignment horizontal="left" vertical="top"/>
    </xf>
    <xf numFmtId="3" fontId="4" fillId="3" borderId="11" xfId="0" applyNumberFormat="1" applyFont="1" applyFill="1" applyBorder="1" applyAlignment="1">
      <alignment vertical="center"/>
    </xf>
    <xf numFmtId="3" fontId="14" fillId="3" borderId="10" xfId="0" applyNumberFormat="1" applyFont="1" applyFill="1" applyBorder="1" applyAlignment="1">
      <alignment vertical="top"/>
    </xf>
    <xf numFmtId="3" fontId="5" fillId="3" borderId="15" xfId="0" applyNumberFormat="1" applyFont="1" applyFill="1" applyBorder="1" applyAlignment="1">
      <alignment vertical="top"/>
    </xf>
    <xf numFmtId="4" fontId="3" fillId="3" borderId="15" xfId="0" applyNumberFormat="1" applyFont="1" applyFill="1" applyBorder="1" applyAlignment="1">
      <alignment vertical="top"/>
    </xf>
    <xf numFmtId="4" fontId="4" fillId="2" borderId="7" xfId="0" applyNumberFormat="1" applyFont="1" applyFill="1" applyBorder="1" applyAlignment="1">
      <alignment vertical="center"/>
    </xf>
    <xf numFmtId="4" fontId="14" fillId="2" borderId="6" xfId="0" applyNumberFormat="1" applyFont="1" applyFill="1" applyBorder="1" applyAlignment="1">
      <alignment vertical="top"/>
    </xf>
    <xf numFmtId="0" fontId="0" fillId="3" borderId="0" xfId="0" quotePrefix="1" applyNumberFormat="1" applyFont="1" applyFill="1" applyAlignment="1">
      <alignment horizontal="left" vertical="top"/>
    </xf>
    <xf numFmtId="0" fontId="33" fillId="3" borderId="18" xfId="1" applyNumberFormat="1" applyFont="1" applyFill="1" applyBorder="1" applyAlignment="1">
      <alignment horizontal="left" vertical="top"/>
    </xf>
    <xf numFmtId="0" fontId="35" fillId="3" borderId="0" xfId="0" applyNumberFormat="1" applyFont="1" applyFill="1" applyBorder="1" applyAlignment="1">
      <alignment vertical="top"/>
    </xf>
    <xf numFmtId="0" fontId="35" fillId="0" borderId="0" xfId="0" applyNumberFormat="1" applyFont="1" applyAlignment="1">
      <alignment vertical="top"/>
    </xf>
    <xf numFmtId="0" fontId="19" fillId="3" borderId="2" xfId="0" applyNumberFormat="1" applyFont="1" applyFill="1" applyBorder="1" applyAlignment="1">
      <alignment horizontal="right"/>
    </xf>
    <xf numFmtId="0" fontId="19" fillId="3" borderId="2" xfId="0" applyNumberFormat="1" applyFont="1" applyFill="1" applyBorder="1" applyAlignment="1">
      <alignment horizontal="left"/>
    </xf>
    <xf numFmtId="0" fontId="18" fillId="3" borderId="1" xfId="0" applyNumberFormat="1" applyFont="1" applyFill="1" applyBorder="1" applyAlignment="1">
      <alignment horizontal="left" vertical="top"/>
    </xf>
    <xf numFmtId="0" fontId="19" fillId="3" borderId="1" xfId="0" applyNumberFormat="1" applyFont="1" applyFill="1" applyBorder="1" applyAlignment="1">
      <alignment horizontal="right" vertical="top"/>
    </xf>
    <xf numFmtId="0" fontId="19" fillId="3" borderId="1" xfId="0" applyNumberFormat="1" applyFont="1" applyFill="1" applyBorder="1" applyAlignment="1">
      <alignment horizontal="left" vertical="top"/>
    </xf>
    <xf numFmtId="0" fontId="6" fillId="3" borderId="0" xfId="0" applyNumberFormat="1" applyFont="1" applyFill="1" applyAlignment="1">
      <alignment horizontal="left" vertical="top"/>
    </xf>
    <xf numFmtId="0" fontId="19" fillId="3" borderId="0" xfId="0" applyNumberFormat="1" applyFont="1" applyFill="1" applyAlignment="1">
      <alignment horizontal="right" vertical="top"/>
    </xf>
    <xf numFmtId="0" fontId="19" fillId="3" borderId="0" xfId="0" applyNumberFormat="1" applyFont="1" applyFill="1" applyAlignment="1">
      <alignment horizontal="left" vertical="top"/>
    </xf>
    <xf numFmtId="0" fontId="9" fillId="3" borderId="0" xfId="1" applyNumberFormat="1" applyFont="1" applyFill="1" applyAlignment="1">
      <alignment horizontal="left" vertical="top"/>
    </xf>
    <xf numFmtId="0" fontId="17" fillId="3" borderId="0" xfId="1" applyNumberFormat="1" applyFont="1" applyFill="1" applyAlignment="1">
      <alignment horizontal="right" vertical="top"/>
    </xf>
    <xf numFmtId="0" fontId="17" fillId="3" borderId="0" xfId="1" applyNumberFormat="1" applyFont="1" applyFill="1" applyAlignment="1">
      <alignment horizontal="left" vertical="top"/>
    </xf>
    <xf numFmtId="0" fontId="17" fillId="3" borderId="0" xfId="0" applyNumberFormat="1" applyFont="1" applyFill="1" applyAlignment="1">
      <alignment horizontal="right" vertical="top"/>
    </xf>
    <xf numFmtId="0" fontId="17" fillId="3" borderId="0" xfId="0" applyNumberFormat="1" applyFont="1" applyFill="1" applyAlignment="1">
      <alignment horizontal="left" vertical="top"/>
    </xf>
    <xf numFmtId="0" fontId="12" fillId="3" borderId="0" xfId="1" applyNumberFormat="1" applyFont="1" applyFill="1" applyAlignment="1">
      <alignment horizontal="left" vertical="top"/>
    </xf>
    <xf numFmtId="0" fontId="19" fillId="3" borderId="0" xfId="1" applyNumberFormat="1" applyFont="1" applyFill="1" applyAlignment="1">
      <alignment horizontal="right" vertical="top"/>
    </xf>
    <xf numFmtId="0" fontId="19" fillId="3" borderId="0" xfId="1" applyNumberFormat="1" applyFont="1" applyFill="1" applyAlignment="1">
      <alignment horizontal="left" vertical="top"/>
    </xf>
    <xf numFmtId="0" fontId="21" fillId="3" borderId="0" xfId="1" applyNumberFormat="1" applyFont="1" applyFill="1" applyAlignment="1">
      <alignment horizontal="left" vertical="top"/>
    </xf>
    <xf numFmtId="0" fontId="12" fillId="3" borderId="2" xfId="0" applyNumberFormat="1" applyFont="1" applyFill="1" applyBorder="1" applyAlignment="1">
      <alignment horizontal="left"/>
    </xf>
    <xf numFmtId="0" fontId="9" fillId="3" borderId="2" xfId="1" applyNumberFormat="1" applyFont="1" applyFill="1" applyBorder="1" applyAlignment="1">
      <alignment horizontal="left"/>
    </xf>
    <xf numFmtId="0" fontId="19" fillId="3" borderId="2" xfId="1" applyNumberFormat="1" applyFont="1" applyFill="1" applyBorder="1" applyAlignment="1">
      <alignment horizontal="right" vertical="top"/>
    </xf>
    <xf numFmtId="0" fontId="19" fillId="3" borderId="2" xfId="1" applyNumberFormat="1" applyFont="1" applyFill="1" applyBorder="1" applyAlignment="1">
      <alignment horizontal="left" vertical="top"/>
    </xf>
    <xf numFmtId="3" fontId="9" fillId="3" borderId="4" xfId="0" applyNumberFormat="1" applyFont="1" applyFill="1" applyBorder="1" applyAlignment="1"/>
    <xf numFmtId="0" fontId="16" fillId="3" borderId="0" xfId="1" applyNumberFormat="1" applyFont="1" applyFill="1" applyAlignment="1">
      <alignment horizontal="left" vertical="top" wrapText="1"/>
    </xf>
    <xf numFmtId="0" fontId="17" fillId="3" borderId="0" xfId="1" applyNumberFormat="1" applyFont="1" applyFill="1" applyAlignment="1">
      <alignment horizontal="right" vertical="top" wrapText="1"/>
    </xf>
    <xf numFmtId="0" fontId="17" fillId="3" borderId="0" xfId="1" applyNumberFormat="1" applyFont="1" applyFill="1" applyAlignment="1">
      <alignment horizontal="left" vertical="top" wrapText="1"/>
    </xf>
    <xf numFmtId="3" fontId="9" fillId="3" borderId="6" xfId="0" applyNumberFormat="1" applyFont="1" applyFill="1" applyBorder="1" applyAlignment="1"/>
    <xf numFmtId="0" fontId="16" fillId="3" borderId="0" xfId="0" applyNumberFormat="1" applyFont="1" applyFill="1" applyAlignment="1">
      <alignment horizontal="left" vertical="top" wrapText="1"/>
    </xf>
    <xf numFmtId="0" fontId="16" fillId="3" borderId="1" xfId="1" applyNumberFormat="1" applyFont="1" applyFill="1" applyBorder="1" applyAlignment="1">
      <alignment horizontal="left" vertical="top" wrapText="1"/>
    </xf>
    <xf numFmtId="4" fontId="9" fillId="3" borderId="5" xfId="0" applyNumberFormat="1" applyFont="1" applyFill="1" applyBorder="1" applyAlignment="1">
      <alignment vertical="top"/>
    </xf>
    <xf numFmtId="0" fontId="9" fillId="3" borderId="0" xfId="1" applyNumberFormat="1" applyFont="1" applyFill="1" applyAlignment="1">
      <alignment horizontal="left"/>
    </xf>
    <xf numFmtId="3" fontId="12" fillId="3" borderId="4" xfId="0" applyNumberFormat="1" applyFont="1" applyFill="1" applyBorder="1" applyAlignment="1"/>
    <xf numFmtId="0" fontId="16" fillId="3" borderId="0" xfId="0" applyNumberFormat="1" applyFont="1" applyFill="1" applyBorder="1" applyAlignment="1">
      <alignment horizontal="left" vertical="top" wrapText="1"/>
    </xf>
    <xf numFmtId="3" fontId="9" fillId="2" borderId="6" xfId="0" applyNumberFormat="1" applyFont="1" applyFill="1" applyBorder="1" applyAlignment="1">
      <alignment vertical="top"/>
    </xf>
    <xf numFmtId="3" fontId="12" fillId="2" borderId="6" xfId="0" applyNumberFormat="1" applyFont="1" applyFill="1" applyBorder="1" applyAlignment="1">
      <alignment vertical="top"/>
    </xf>
    <xf numFmtId="3" fontId="9" fillId="2" borderId="4" xfId="0" applyNumberFormat="1" applyFont="1" applyFill="1" applyBorder="1" applyAlignment="1"/>
    <xf numFmtId="4" fontId="9" fillId="2" borderId="4" xfId="0" applyNumberFormat="1" applyFont="1" applyFill="1" applyBorder="1" applyAlignment="1"/>
    <xf numFmtId="4" fontId="9" fillId="2" borderId="5" xfId="0" applyNumberFormat="1" applyFont="1" applyFill="1" applyBorder="1" applyAlignment="1">
      <alignment vertical="top"/>
    </xf>
    <xf numFmtId="4" fontId="9" fillId="2" borderId="6" xfId="0" applyNumberFormat="1" applyFont="1" applyFill="1" applyBorder="1" applyAlignment="1"/>
    <xf numFmtId="4" fontId="12" fillId="2" borderId="4" xfId="0" applyNumberFormat="1" applyFont="1" applyFill="1" applyBorder="1" applyAlignment="1"/>
    <xf numFmtId="0" fontId="18" fillId="3" borderId="17" xfId="0" applyNumberFormat="1" applyFont="1" applyFill="1" applyBorder="1" applyAlignment="1">
      <alignment horizontal="left" vertical="top"/>
    </xf>
    <xf numFmtId="0" fontId="6" fillId="3" borderId="18" xfId="0" applyNumberFormat="1" applyFont="1" applyFill="1" applyBorder="1" applyAlignment="1">
      <alignment horizontal="left" vertical="top"/>
    </xf>
    <xf numFmtId="0" fontId="9" fillId="3" borderId="18" xfId="1" applyNumberFormat="1" applyFont="1" applyFill="1" applyBorder="1" applyAlignment="1">
      <alignment horizontal="left" vertical="top"/>
    </xf>
    <xf numFmtId="0" fontId="12" fillId="3" borderId="18" xfId="1" applyNumberFormat="1" applyFont="1" applyFill="1" applyBorder="1" applyAlignment="1">
      <alignment horizontal="left" vertical="top"/>
    </xf>
    <xf numFmtId="0" fontId="12" fillId="3" borderId="16" xfId="0" applyNumberFormat="1" applyFont="1" applyFill="1" applyBorder="1" applyAlignment="1">
      <alignment horizontal="left"/>
    </xf>
    <xf numFmtId="0" fontId="12" fillId="3" borderId="16" xfId="1" applyNumberFormat="1" applyFont="1" applyFill="1" applyBorder="1" applyAlignment="1">
      <alignment horizontal="left"/>
    </xf>
    <xf numFmtId="0" fontId="9" fillId="3" borderId="17" xfId="1" applyNumberFormat="1" applyFont="1" applyFill="1" applyBorder="1" applyAlignment="1">
      <alignment horizontal="left" vertical="top"/>
    </xf>
    <xf numFmtId="0" fontId="12" fillId="3" borderId="18" xfId="0" applyNumberFormat="1" applyFont="1" applyFill="1" applyBorder="1" applyAlignment="1">
      <alignment horizontal="left"/>
    </xf>
    <xf numFmtId="3" fontId="9" fillId="3" borderId="10" xfId="0" applyNumberFormat="1" applyFont="1" applyFill="1" applyBorder="1" applyAlignment="1">
      <alignment vertical="top"/>
    </xf>
    <xf numFmtId="3" fontId="12" fillId="3" borderId="10" xfId="0" applyNumberFormat="1" applyFont="1" applyFill="1" applyBorder="1" applyAlignment="1">
      <alignment vertical="top"/>
    </xf>
    <xf numFmtId="3" fontId="9" fillId="3" borderId="8" xfId="0" applyNumberFormat="1" applyFont="1" applyFill="1" applyBorder="1" applyAlignment="1"/>
    <xf numFmtId="3" fontId="9" fillId="3" borderId="9" xfId="0" applyNumberFormat="1" applyFont="1" applyFill="1" applyBorder="1" applyAlignment="1">
      <alignment vertical="top"/>
    </xf>
    <xf numFmtId="3" fontId="9" fillId="3" borderId="10" xfId="0" applyNumberFormat="1" applyFont="1" applyFill="1" applyBorder="1" applyAlignment="1"/>
    <xf numFmtId="3" fontId="12" fillId="3" borderId="8" xfId="0" applyNumberFormat="1" applyFont="1" applyFill="1" applyBorder="1" applyAlignment="1"/>
    <xf numFmtId="0" fontId="9" fillId="0" borderId="0" xfId="2" applyFont="1" applyFill="1" applyAlignment="1">
      <alignment vertical="center"/>
    </xf>
    <xf numFmtId="49" fontId="9" fillId="0" borderId="0" xfId="2" applyNumberFormat="1" applyFont="1" applyFill="1" applyAlignment="1">
      <alignment vertical="center"/>
    </xf>
    <xf numFmtId="0" fontId="12" fillId="0" borderId="22" xfId="5" applyFont="1" applyBorder="1" applyAlignment="1">
      <alignment horizontal="left" vertical="center"/>
    </xf>
    <xf numFmtId="0" fontId="12" fillId="0" borderId="0" xfId="5" applyFont="1" applyBorder="1" applyAlignment="1">
      <alignment vertical="center"/>
    </xf>
    <xf numFmtId="0" fontId="9" fillId="0" borderId="0" xfId="2" applyFont="1" applyAlignment="1">
      <alignment vertical="center"/>
    </xf>
    <xf numFmtId="0" fontId="12" fillId="0" borderId="0" xfId="2" applyFont="1" applyAlignment="1">
      <alignment vertical="center"/>
    </xf>
    <xf numFmtId="0" fontId="9" fillId="0" borderId="0" xfId="2" applyFont="1" applyFill="1" applyBorder="1" applyAlignment="1">
      <alignment vertical="top"/>
    </xf>
    <xf numFmtId="0" fontId="9" fillId="0" borderId="0" xfId="2" applyFont="1" applyBorder="1" applyAlignment="1">
      <alignment horizontal="left" vertical="center"/>
    </xf>
    <xf numFmtId="0" fontId="5" fillId="0" borderId="0" xfId="2" applyFont="1" applyBorder="1" applyAlignment="1">
      <alignment horizontal="left" vertical="center"/>
    </xf>
    <xf numFmtId="0" fontId="12" fillId="0" borderId="0" xfId="2" applyFont="1" applyBorder="1" applyAlignment="1">
      <alignment horizontal="left" vertical="center"/>
    </xf>
    <xf numFmtId="0" fontId="9" fillId="0" borderId="25" xfId="2" applyFont="1" applyBorder="1" applyAlignment="1">
      <alignment horizontal="left" vertical="center"/>
    </xf>
    <xf numFmtId="0" fontId="12" fillId="0" borderId="25" xfId="5" applyFont="1" applyBorder="1" applyAlignment="1">
      <alignment horizontal="left" vertical="center"/>
    </xf>
    <xf numFmtId="0" fontId="12" fillId="0" borderId="25" xfId="2" applyFont="1" applyBorder="1" applyAlignment="1">
      <alignment horizontal="left" vertical="center"/>
    </xf>
    <xf numFmtId="4" fontId="12" fillId="2" borderId="27" xfId="2" applyNumberFormat="1" applyFont="1" applyFill="1" applyBorder="1" applyAlignment="1">
      <alignment horizontal="right" vertical="center"/>
    </xf>
    <xf numFmtId="4" fontId="12" fillId="0" borderId="0" xfId="2" applyNumberFormat="1" applyFont="1" applyFill="1" applyBorder="1" applyAlignment="1">
      <alignment horizontal="right" vertical="center"/>
    </xf>
    <xf numFmtId="0" fontId="12" fillId="0" borderId="0" xfId="2" applyFont="1" applyBorder="1" applyAlignment="1">
      <alignment horizontal="right" vertical="center"/>
    </xf>
    <xf numFmtId="0" fontId="15" fillId="3" borderId="0" xfId="1" applyNumberFormat="1" applyFont="1" applyFill="1" applyBorder="1" applyAlignment="1">
      <alignment horizontal="left" vertical="top"/>
    </xf>
    <xf numFmtId="0" fontId="5" fillId="0" borderId="0" xfId="2" applyFont="1" applyFill="1" applyAlignment="1">
      <alignment vertical="center"/>
    </xf>
    <xf numFmtId="0" fontId="5" fillId="0" borderId="0" xfId="2" applyFont="1" applyAlignment="1">
      <alignment horizontal="right" vertical="center"/>
    </xf>
    <xf numFmtId="14" fontId="5" fillId="0" borderId="0" xfId="2" applyNumberFormat="1" applyFont="1" applyFill="1" applyBorder="1" applyAlignment="1">
      <alignment horizontal="right" vertical="center"/>
    </xf>
    <xf numFmtId="4" fontId="5" fillId="0" borderId="0" xfId="2" applyNumberFormat="1" applyFont="1" applyFill="1" applyBorder="1" applyAlignment="1">
      <alignment horizontal="right" vertical="center"/>
    </xf>
    <xf numFmtId="14" fontId="3" fillId="0" borderId="21" xfId="4" applyNumberFormat="1" applyFont="1" applyFill="1" applyBorder="1" applyAlignment="1">
      <alignment horizontal="right" vertical="center" wrapText="1"/>
    </xf>
    <xf numFmtId="0" fontId="3" fillId="0" borderId="21" xfId="4" applyFont="1" applyFill="1" applyBorder="1" applyAlignment="1">
      <alignment horizontal="right" vertical="center" wrapText="1"/>
    </xf>
    <xf numFmtId="0" fontId="3" fillId="0" borderId="0" xfId="4" applyFont="1" applyFill="1" applyAlignment="1">
      <alignment horizontal="left" vertical="center" wrapText="1"/>
    </xf>
    <xf numFmtId="0" fontId="5" fillId="0" borderId="0" xfId="4" applyFont="1" applyFill="1" applyAlignment="1">
      <alignment vertical="center"/>
    </xf>
    <xf numFmtId="0" fontId="4" fillId="0" borderId="0" xfId="4" applyFont="1" applyFill="1" applyBorder="1" applyAlignment="1">
      <alignment vertical="center"/>
    </xf>
    <xf numFmtId="0" fontId="5" fillId="0" borderId="0" xfId="4" applyFont="1" applyFill="1" applyBorder="1" applyAlignment="1">
      <alignment horizontal="right" vertical="center"/>
    </xf>
    <xf numFmtId="0" fontId="5" fillId="0" borderId="0" xfId="3" applyFont="1" applyBorder="1" applyAlignment="1">
      <alignment horizontal="left" vertical="center"/>
    </xf>
    <xf numFmtId="0" fontId="4" fillId="0" borderId="22" xfId="4" applyFont="1" applyFill="1" applyBorder="1" applyAlignment="1">
      <alignment vertical="center"/>
    </xf>
    <xf numFmtId="49" fontId="5" fillId="0" borderId="22" xfId="3" applyNumberFormat="1" applyFont="1" applyFill="1" applyBorder="1" applyAlignment="1">
      <alignment horizontal="right" vertical="center"/>
    </xf>
    <xf numFmtId="49" fontId="5" fillId="0" borderId="22" xfId="4" applyNumberFormat="1" applyFont="1" applyFill="1" applyBorder="1" applyAlignment="1">
      <alignment horizontal="right" vertical="center"/>
    </xf>
    <xf numFmtId="0" fontId="5" fillId="0" borderId="0" xfId="3" applyFont="1" applyAlignment="1">
      <alignment vertical="center"/>
    </xf>
    <xf numFmtId="0" fontId="5" fillId="0" borderId="0" xfId="3" applyFont="1" applyFill="1" applyBorder="1" applyAlignment="1">
      <alignment horizontal="left" vertical="center"/>
    </xf>
    <xf numFmtId="4" fontId="5" fillId="0" borderId="0" xfId="3" applyNumberFormat="1" applyFont="1" applyFill="1" applyBorder="1" applyAlignment="1">
      <alignment horizontal="right" vertical="center"/>
    </xf>
    <xf numFmtId="4" fontId="5" fillId="0" borderId="22" xfId="3" applyNumberFormat="1" applyFont="1" applyFill="1" applyBorder="1" applyAlignment="1">
      <alignment horizontal="right" vertical="center"/>
    </xf>
    <xf numFmtId="0" fontId="4" fillId="0" borderId="22" xfId="3" applyFont="1" applyFill="1" applyBorder="1" applyAlignment="1">
      <alignment horizontal="left" vertical="center"/>
    </xf>
    <xf numFmtId="4" fontId="4" fillId="0" borderId="22" xfId="3" applyNumberFormat="1" applyFont="1" applyBorder="1" applyAlignment="1">
      <alignment horizontal="right" vertical="center"/>
    </xf>
    <xf numFmtId="0" fontId="4" fillId="0" borderId="0" xfId="3" applyFont="1" applyAlignment="1">
      <alignment vertical="center"/>
    </xf>
    <xf numFmtId="0" fontId="5" fillId="0" borderId="0" xfId="2" applyFont="1" applyAlignment="1">
      <alignment vertical="center"/>
    </xf>
    <xf numFmtId="0" fontId="4" fillId="0" borderId="0" xfId="2" applyFont="1" applyAlignment="1">
      <alignment horizontal="right" vertical="center"/>
    </xf>
    <xf numFmtId="0" fontId="5" fillId="0" borderId="2" xfId="2" applyFont="1" applyFill="1" applyBorder="1" applyAlignment="1">
      <alignment horizontal="right" vertical="center"/>
    </xf>
    <xf numFmtId="14" fontId="4" fillId="2" borderId="15" xfId="2" applyNumberFormat="1" applyFont="1" applyFill="1" applyBorder="1" applyAlignment="1">
      <alignment horizontal="right" vertical="center"/>
    </xf>
    <xf numFmtId="14" fontId="38" fillId="2" borderId="35" xfId="4" applyNumberFormat="1" applyFont="1" applyFill="1" applyBorder="1" applyAlignment="1">
      <alignment horizontal="right" vertical="center" wrapText="1"/>
    </xf>
    <xf numFmtId="0" fontId="5" fillId="0" borderId="18" xfId="4" applyFont="1" applyFill="1" applyBorder="1" applyAlignment="1">
      <alignment vertical="center"/>
    </xf>
    <xf numFmtId="0" fontId="4" fillId="2" borderId="15" xfId="4" applyFont="1" applyFill="1" applyBorder="1" applyAlignment="1">
      <alignment horizontal="right" vertical="center"/>
    </xf>
    <xf numFmtId="0" fontId="5" fillId="0" borderId="18" xfId="3" applyFont="1" applyBorder="1" applyAlignment="1">
      <alignment horizontal="left" vertical="center"/>
    </xf>
    <xf numFmtId="4" fontId="4" fillId="2" borderId="36" xfId="4" applyNumberFormat="1" applyFont="1" applyFill="1" applyBorder="1" applyAlignment="1">
      <alignment horizontal="right" vertical="center"/>
    </xf>
    <xf numFmtId="0" fontId="5" fillId="0" borderId="18" xfId="4" applyFont="1" applyFill="1" applyBorder="1" applyAlignment="1">
      <alignment horizontal="left" vertical="center"/>
    </xf>
    <xf numFmtId="4" fontId="5" fillId="2" borderId="15" xfId="4" applyNumberFormat="1" applyFont="1" applyFill="1" applyBorder="1" applyAlignment="1">
      <alignment horizontal="right" vertical="center"/>
    </xf>
    <xf numFmtId="0" fontId="5" fillId="0" borderId="18" xfId="4" quotePrefix="1" applyFont="1" applyFill="1" applyBorder="1" applyAlignment="1">
      <alignment horizontal="left" vertical="center"/>
    </xf>
    <xf numFmtId="0" fontId="4" fillId="0" borderId="18" xfId="3" applyFont="1" applyBorder="1" applyAlignment="1">
      <alignment horizontal="left" vertical="center"/>
    </xf>
    <xf numFmtId="4" fontId="4" fillId="2" borderId="36" xfId="3" applyNumberFormat="1" applyFont="1" applyFill="1" applyBorder="1" applyAlignment="1">
      <alignment horizontal="right" vertical="center"/>
    </xf>
    <xf numFmtId="0" fontId="5" fillId="0" borderId="0" xfId="3" applyFont="1" applyBorder="1" applyAlignment="1">
      <alignment horizontal="right" vertical="center"/>
    </xf>
    <xf numFmtId="0" fontId="4" fillId="0" borderId="0" xfId="3" applyFont="1" applyBorder="1" applyAlignment="1">
      <alignment horizontal="right" vertical="center"/>
    </xf>
    <xf numFmtId="0" fontId="4" fillId="0" borderId="15" xfId="3" applyFont="1" applyBorder="1" applyAlignment="1">
      <alignment horizontal="right" vertical="center"/>
    </xf>
    <xf numFmtId="0" fontId="5" fillId="0" borderId="17" xfId="2" applyFont="1" applyBorder="1" applyAlignment="1">
      <alignment vertical="center"/>
    </xf>
    <xf numFmtId="0" fontId="5" fillId="0" borderId="1" xfId="2" applyFont="1" applyBorder="1" applyAlignment="1">
      <alignment vertical="center"/>
    </xf>
    <xf numFmtId="0" fontId="5" fillId="0" borderId="1" xfId="2" applyFont="1" applyBorder="1" applyAlignment="1">
      <alignment horizontal="right" vertical="center"/>
    </xf>
    <xf numFmtId="0" fontId="4" fillId="0" borderId="37" xfId="2" applyFont="1" applyBorder="1" applyAlignment="1">
      <alignment horizontal="right" vertical="center"/>
    </xf>
    <xf numFmtId="0" fontId="4" fillId="2" borderId="31" xfId="2" applyFont="1" applyFill="1" applyBorder="1" applyAlignment="1">
      <alignment horizontal="right" vertical="center"/>
    </xf>
    <xf numFmtId="0" fontId="12" fillId="0" borderId="0" xfId="2" applyFont="1" applyFill="1" applyAlignment="1">
      <alignment horizontal="right" vertical="center"/>
    </xf>
    <xf numFmtId="0" fontId="9" fillId="0" borderId="20" xfId="2" applyFont="1" applyFill="1" applyBorder="1" applyAlignment="1">
      <alignment horizontal="right" vertical="center"/>
    </xf>
    <xf numFmtId="4" fontId="9" fillId="0" borderId="20" xfId="2" applyNumberFormat="1" applyFont="1" applyFill="1" applyBorder="1" applyAlignment="1">
      <alignment horizontal="right" vertical="center"/>
    </xf>
    <xf numFmtId="0" fontId="12" fillId="2" borderId="20" xfId="2" applyFont="1" applyFill="1" applyBorder="1" applyAlignment="1">
      <alignment horizontal="right" vertical="center"/>
    </xf>
    <xf numFmtId="14" fontId="9" fillId="0" borderId="21" xfId="4" applyNumberFormat="1" applyFont="1" applyFill="1" applyBorder="1" applyAlignment="1">
      <alignment horizontal="right" vertical="center" wrapText="1"/>
    </xf>
    <xf numFmtId="0" fontId="9" fillId="0" borderId="21" xfId="4" applyFont="1" applyFill="1" applyBorder="1" applyAlignment="1">
      <alignment horizontal="right" vertical="center" wrapText="1"/>
    </xf>
    <xf numFmtId="14" fontId="12" fillId="2" borderId="21" xfId="4" applyNumberFormat="1" applyFont="1" applyFill="1" applyBorder="1" applyAlignment="1">
      <alignment horizontal="right" vertical="center" wrapText="1"/>
    </xf>
    <xf numFmtId="0" fontId="9" fillId="0" borderId="0" xfId="4" applyFont="1" applyFill="1" applyAlignment="1">
      <alignment horizontal="left" vertical="center" wrapText="1"/>
    </xf>
    <xf numFmtId="0" fontId="9" fillId="0" borderId="0" xfId="4" applyFont="1" applyFill="1" applyAlignment="1">
      <alignment vertical="center"/>
    </xf>
    <xf numFmtId="0" fontId="12" fillId="0" borderId="0" xfId="4" applyFont="1" applyFill="1" applyBorder="1" applyAlignment="1">
      <alignment vertical="center"/>
    </xf>
    <xf numFmtId="0" fontId="9" fillId="0" borderId="0" xfId="4" applyFont="1" applyFill="1" applyBorder="1" applyAlignment="1">
      <alignment horizontal="right" vertical="center"/>
    </xf>
    <xf numFmtId="0" fontId="12" fillId="2" borderId="0" xfId="4" applyFont="1" applyFill="1" applyBorder="1" applyAlignment="1">
      <alignment horizontal="right" vertical="center"/>
    </xf>
    <xf numFmtId="4" fontId="9" fillId="0" borderId="0" xfId="4" applyNumberFormat="1" applyFont="1" applyFill="1" applyBorder="1" applyAlignment="1">
      <alignment horizontal="right" vertical="center"/>
    </xf>
    <xf numFmtId="4" fontId="12" fillId="2" borderId="0" xfId="4" applyNumberFormat="1" applyFont="1" applyFill="1" applyBorder="1" applyAlignment="1">
      <alignment horizontal="right" vertical="center"/>
    </xf>
    <xf numFmtId="0" fontId="9" fillId="0" borderId="0" xfId="3" applyFont="1" applyAlignment="1">
      <alignment vertical="center"/>
    </xf>
    <xf numFmtId="0" fontId="9" fillId="0" borderId="0" xfId="3" applyFont="1" applyFill="1" applyBorder="1" applyAlignment="1">
      <alignment horizontal="left" vertical="center"/>
    </xf>
    <xf numFmtId="0" fontId="12" fillId="0" borderId="22" xfId="3" applyFont="1" applyFill="1" applyBorder="1" applyAlignment="1">
      <alignment horizontal="left" vertical="center"/>
    </xf>
    <xf numFmtId="4" fontId="12" fillId="0" borderId="22" xfId="3" applyNumberFormat="1" applyFont="1" applyBorder="1" applyAlignment="1">
      <alignment horizontal="right" vertical="center"/>
    </xf>
    <xf numFmtId="4" fontId="12" fillId="2" borderId="22" xfId="3" applyNumberFormat="1" applyFont="1" applyFill="1" applyBorder="1" applyAlignment="1">
      <alignment horizontal="right" vertical="center"/>
    </xf>
    <xf numFmtId="0" fontId="12" fillId="0" borderId="0" xfId="3" applyFont="1" applyFill="1" applyBorder="1" applyAlignment="1">
      <alignment horizontal="left" vertical="center"/>
    </xf>
    <xf numFmtId="4" fontId="12" fillId="0" borderId="0" xfId="3" applyNumberFormat="1" applyFont="1" applyBorder="1" applyAlignment="1">
      <alignment horizontal="right" vertical="center"/>
    </xf>
    <xf numFmtId="0" fontId="9" fillId="0" borderId="0" xfId="2" applyFont="1" applyAlignment="1">
      <alignment horizontal="right" vertical="center"/>
    </xf>
    <xf numFmtId="0" fontId="12" fillId="0" borderId="0" xfId="2" applyFont="1" applyAlignment="1">
      <alignment horizontal="right" vertical="center"/>
    </xf>
    <xf numFmtId="0" fontId="9" fillId="0" borderId="0" xfId="2" applyFont="1" applyAlignment="1">
      <alignment horizontal="center" vertical="center"/>
    </xf>
    <xf numFmtId="0" fontId="9" fillId="0" borderId="2" xfId="2" applyFont="1" applyFill="1" applyBorder="1" applyAlignment="1">
      <alignment horizontal="right" vertical="center"/>
    </xf>
    <xf numFmtId="4" fontId="9" fillId="0" borderId="2" xfId="2" applyNumberFormat="1" applyFont="1" applyFill="1" applyBorder="1" applyAlignment="1">
      <alignment horizontal="right" vertical="center"/>
    </xf>
    <xf numFmtId="0" fontId="12" fillId="2" borderId="2" xfId="2" applyFont="1" applyFill="1" applyBorder="1" applyAlignment="1">
      <alignment horizontal="right" vertical="center"/>
    </xf>
    <xf numFmtId="4" fontId="9" fillId="0" borderId="31" xfId="2" applyNumberFormat="1" applyFont="1" applyFill="1" applyBorder="1" applyAlignment="1">
      <alignment horizontal="center" vertical="center"/>
    </xf>
    <xf numFmtId="0" fontId="9" fillId="0" borderId="35" xfId="4" applyFont="1" applyFill="1" applyBorder="1" applyAlignment="1">
      <alignment horizontal="center" vertical="center" wrapText="1"/>
    </xf>
    <xf numFmtId="0" fontId="9" fillId="0" borderId="18" xfId="4" applyFont="1" applyFill="1" applyBorder="1" applyAlignment="1">
      <alignment vertical="center"/>
    </xf>
    <xf numFmtId="0" fontId="9" fillId="0" borderId="15" xfId="4" applyFont="1" applyFill="1" applyBorder="1" applyAlignment="1">
      <alignment horizontal="center" vertical="center"/>
    </xf>
    <xf numFmtId="1" fontId="9" fillId="0" borderId="18" xfId="3" applyNumberFormat="1" applyFont="1" applyBorder="1" applyAlignment="1">
      <alignment horizontal="left" vertical="center"/>
    </xf>
    <xf numFmtId="0" fontId="9" fillId="0" borderId="0" xfId="4" applyFont="1" applyFill="1" applyBorder="1" applyAlignment="1">
      <alignment vertical="center"/>
    </xf>
    <xf numFmtId="0" fontId="9" fillId="0" borderId="15" xfId="3" applyFont="1" applyBorder="1" applyAlignment="1">
      <alignment horizontal="center" vertical="center"/>
    </xf>
    <xf numFmtId="0" fontId="12" fillId="0" borderId="18" xfId="3" applyFont="1" applyBorder="1" applyAlignment="1">
      <alignment horizontal="left" vertical="center"/>
    </xf>
    <xf numFmtId="4" fontId="12" fillId="0" borderId="36" xfId="3" applyNumberFormat="1" applyFont="1" applyBorder="1" applyAlignment="1">
      <alignment horizontal="right" vertical="center"/>
    </xf>
    <xf numFmtId="0" fontId="12" fillId="0" borderId="0" xfId="3" applyFont="1" applyBorder="1" applyAlignment="1">
      <alignment horizontal="right" vertical="center"/>
    </xf>
    <xf numFmtId="4" fontId="12" fillId="0" borderId="15" xfId="3" applyNumberFormat="1" applyFont="1" applyBorder="1" applyAlignment="1">
      <alignment horizontal="right" vertical="center"/>
    </xf>
    <xf numFmtId="0" fontId="39" fillId="0" borderId="18" xfId="2" applyFont="1" applyBorder="1" applyAlignment="1">
      <alignment vertical="center"/>
    </xf>
    <xf numFmtId="0" fontId="9" fillId="0" borderId="0" xfId="2" applyFont="1" applyBorder="1" applyAlignment="1">
      <alignment vertical="center"/>
    </xf>
    <xf numFmtId="0" fontId="9" fillId="0" borderId="0" xfId="2" applyFont="1" applyBorder="1" applyAlignment="1">
      <alignment horizontal="right" vertical="center"/>
    </xf>
    <xf numFmtId="0" fontId="9" fillId="0" borderId="15" xfId="2" applyFont="1" applyBorder="1" applyAlignment="1">
      <alignment horizontal="center" vertical="center"/>
    </xf>
    <xf numFmtId="0" fontId="9" fillId="0" borderId="18" xfId="2" applyFont="1" applyBorder="1" applyAlignment="1">
      <alignment vertical="center"/>
    </xf>
    <xf numFmtId="4" fontId="9" fillId="0" borderId="36" xfId="3" applyNumberFormat="1" applyFont="1" applyBorder="1" applyAlignment="1">
      <alignment horizontal="right" vertical="center"/>
    </xf>
    <xf numFmtId="4" fontId="9" fillId="0" borderId="33" xfId="2" applyNumberFormat="1" applyFont="1" applyFill="1" applyBorder="1" applyAlignment="1">
      <alignment horizontal="center" vertical="center"/>
    </xf>
    <xf numFmtId="0" fontId="12" fillId="0" borderId="17" xfId="3" applyFont="1" applyBorder="1" applyAlignment="1">
      <alignment horizontal="left" vertical="center"/>
    </xf>
    <xf numFmtId="0" fontId="12" fillId="0" borderId="38" xfId="3" applyFont="1" applyFill="1" applyBorder="1" applyAlignment="1">
      <alignment horizontal="left" vertical="center"/>
    </xf>
    <xf numFmtId="4" fontId="12" fillId="0" borderId="38" xfId="3" applyNumberFormat="1" applyFont="1" applyBorder="1" applyAlignment="1">
      <alignment horizontal="right" vertical="center"/>
    </xf>
    <xf numFmtId="4" fontId="12" fillId="2" borderId="38" xfId="3" applyNumberFormat="1" applyFont="1" applyFill="1" applyBorder="1" applyAlignment="1">
      <alignment horizontal="right" vertical="center"/>
    </xf>
    <xf numFmtId="4" fontId="9" fillId="0" borderId="39" xfId="3" applyNumberFormat="1" applyFont="1" applyBorder="1" applyAlignment="1">
      <alignment horizontal="right" vertical="center"/>
    </xf>
    <xf numFmtId="165" fontId="12" fillId="0" borderId="22" xfId="7" applyNumberFormat="1" applyFont="1" applyFill="1" applyBorder="1" applyAlignment="1">
      <alignment vertical="center"/>
    </xf>
    <xf numFmtId="0" fontId="9" fillId="0" borderId="22" xfId="2" applyFont="1" applyBorder="1" applyAlignment="1">
      <alignment vertical="center"/>
    </xf>
    <xf numFmtId="165" fontId="9" fillId="3" borderId="16" xfId="7" applyNumberFormat="1" applyFont="1" applyFill="1" applyBorder="1" applyAlignment="1">
      <alignment horizontal="left" vertical="center"/>
    </xf>
    <xf numFmtId="165" fontId="12" fillId="2" borderId="31" xfId="7" applyNumberFormat="1" applyFont="1" applyFill="1" applyBorder="1" applyAlignment="1">
      <alignment horizontal="right" vertical="center"/>
    </xf>
    <xf numFmtId="165" fontId="9" fillId="3" borderId="34" xfId="7" applyNumberFormat="1" applyFont="1" applyFill="1" applyBorder="1" applyAlignment="1">
      <alignment horizontal="left" vertical="center"/>
    </xf>
    <xf numFmtId="165" fontId="12" fillId="0" borderId="40" xfId="7" applyNumberFormat="1" applyFont="1" applyFill="1" applyBorder="1" applyAlignment="1">
      <alignment vertical="center"/>
    </xf>
    <xf numFmtId="0" fontId="9" fillId="0" borderId="18" xfId="2" applyFont="1" applyFill="1" applyBorder="1" applyAlignment="1">
      <alignment vertical="center"/>
    </xf>
    <xf numFmtId="0" fontId="9" fillId="0" borderId="17" xfId="2" applyFont="1" applyFill="1" applyBorder="1" applyAlignment="1">
      <alignment vertical="center"/>
    </xf>
    <xf numFmtId="0" fontId="9" fillId="0" borderId="1" xfId="2" applyFont="1" applyBorder="1" applyAlignment="1">
      <alignment vertical="center"/>
    </xf>
    <xf numFmtId="0" fontId="9" fillId="0" borderId="0" xfId="2" applyFont="1" applyFill="1" applyBorder="1" applyAlignment="1">
      <alignment vertical="center"/>
    </xf>
    <xf numFmtId="0" fontId="9" fillId="0" borderId="1" xfId="2" applyFont="1" applyFill="1" applyBorder="1" applyAlignment="1">
      <alignment vertical="center"/>
    </xf>
    <xf numFmtId="0" fontId="12" fillId="0" borderId="0" xfId="2" applyFont="1" applyFill="1" applyAlignment="1">
      <alignment vertical="center"/>
    </xf>
    <xf numFmtId="0" fontId="4" fillId="0" borderId="0" xfId="2" applyFont="1" applyBorder="1" applyAlignment="1">
      <alignment horizontal="left" vertical="center"/>
    </xf>
    <xf numFmtId="3" fontId="12" fillId="2" borderId="27" xfId="2" applyNumberFormat="1" applyFont="1" applyFill="1" applyBorder="1" applyAlignment="1">
      <alignment horizontal="right" vertical="center"/>
    </xf>
    <xf numFmtId="3" fontId="9" fillId="2" borderId="27" xfId="2" applyNumberFormat="1" applyFont="1" applyFill="1" applyBorder="1" applyAlignment="1">
      <alignment horizontal="right" vertical="center"/>
    </xf>
    <xf numFmtId="3" fontId="12" fillId="2" borderId="28" xfId="5" applyNumberFormat="1" applyFont="1" applyFill="1" applyBorder="1" applyAlignment="1">
      <alignment horizontal="right" vertical="center"/>
    </xf>
    <xf numFmtId="0" fontId="9" fillId="3" borderId="21" xfId="7" applyFont="1" applyFill="1" applyBorder="1" applyAlignment="1">
      <alignment horizontal="left" vertical="center"/>
    </xf>
    <xf numFmtId="165" fontId="9" fillId="0" borderId="21" xfId="7" applyNumberFormat="1" applyFont="1" applyFill="1" applyBorder="1" applyAlignment="1">
      <alignment horizontal="left" vertical="center"/>
    </xf>
    <xf numFmtId="165" fontId="9" fillId="0" borderId="2" xfId="7" applyNumberFormat="1" applyFont="1" applyFill="1" applyBorder="1" applyAlignment="1">
      <alignment horizontal="left" vertical="center"/>
    </xf>
    <xf numFmtId="0" fontId="9" fillId="3" borderId="2" xfId="7" applyFont="1" applyFill="1" applyBorder="1" applyAlignment="1">
      <alignment horizontal="left" vertical="center"/>
    </xf>
    <xf numFmtId="0" fontId="12" fillId="2" borderId="35" xfId="7" applyNumberFormat="1" applyFont="1" applyFill="1" applyBorder="1" applyAlignment="1">
      <alignment horizontal="right" vertical="center"/>
    </xf>
    <xf numFmtId="3" fontId="12" fillId="0" borderId="22" xfId="7" applyNumberFormat="1" applyFont="1" applyFill="1" applyBorder="1" applyAlignment="1">
      <alignment vertical="center"/>
    </xf>
    <xf numFmtId="3" fontId="9" fillId="0" borderId="0" xfId="2" applyNumberFormat="1" applyFont="1" applyFill="1" applyBorder="1" applyAlignment="1">
      <alignment vertical="center"/>
    </xf>
    <xf numFmtId="3" fontId="9" fillId="0" borderId="1" xfId="2" applyNumberFormat="1" applyFont="1" applyFill="1" applyBorder="1" applyAlignment="1">
      <alignment vertical="center"/>
    </xf>
    <xf numFmtId="14" fontId="9" fillId="0" borderId="0" xfId="2" applyNumberFormat="1" applyFont="1" applyFill="1" applyBorder="1" applyAlignment="1">
      <alignment vertical="center"/>
    </xf>
    <xf numFmtId="0" fontId="9" fillId="3" borderId="2" xfId="7" applyFont="1" applyFill="1" applyBorder="1" applyAlignment="1">
      <alignment horizontal="left" vertical="center" wrapText="1"/>
    </xf>
    <xf numFmtId="3" fontId="9" fillId="0" borderId="22" xfId="2" applyNumberFormat="1" applyFont="1" applyBorder="1" applyAlignment="1">
      <alignment vertical="center"/>
    </xf>
    <xf numFmtId="3" fontId="12" fillId="2" borderId="36" xfId="2" applyNumberFormat="1" applyFont="1" applyFill="1" applyBorder="1" applyAlignment="1">
      <alignment horizontal="right" vertical="center"/>
    </xf>
    <xf numFmtId="3" fontId="9" fillId="0" borderId="0" xfId="2" applyNumberFormat="1" applyFont="1" applyBorder="1" applyAlignment="1">
      <alignment vertical="center"/>
    </xf>
    <xf numFmtId="3" fontId="12" fillId="2" borderId="15" xfId="2" applyNumberFormat="1" applyFont="1" applyFill="1" applyBorder="1" applyAlignment="1">
      <alignment horizontal="right" vertical="center"/>
    </xf>
    <xf numFmtId="3" fontId="9" fillId="0" borderId="1" xfId="2" applyNumberFormat="1" applyFont="1" applyBorder="1" applyAlignment="1">
      <alignment vertical="center"/>
    </xf>
    <xf numFmtId="3" fontId="12" fillId="2" borderId="37" xfId="2" applyNumberFormat="1" applyFont="1" applyFill="1" applyBorder="1" applyAlignment="1">
      <alignment horizontal="right" vertical="center"/>
    </xf>
    <xf numFmtId="3" fontId="9" fillId="0" borderId="2" xfId="7" applyNumberFormat="1" applyFont="1" applyFill="1" applyBorder="1" applyAlignment="1">
      <alignment horizontal="right" vertical="center"/>
    </xf>
    <xf numFmtId="3" fontId="9" fillId="0" borderId="21" xfId="7" applyNumberFormat="1" applyFont="1" applyFill="1" applyBorder="1" applyAlignment="1">
      <alignment horizontal="right" vertical="center"/>
    </xf>
    <xf numFmtId="0" fontId="9" fillId="0" borderId="0" xfId="2" applyFont="1"/>
    <xf numFmtId="0" fontId="9" fillId="0" borderId="42" xfId="3" applyFont="1" applyFill="1" applyBorder="1" applyAlignment="1">
      <alignment horizontal="left"/>
    </xf>
    <xf numFmtId="0" fontId="9" fillId="0" borderId="43" xfId="3" applyFont="1" applyFill="1" applyBorder="1" applyAlignment="1">
      <alignment horizontal="left"/>
    </xf>
    <xf numFmtId="0" fontId="9" fillId="0" borderId="44" xfId="3" applyFont="1" applyFill="1" applyBorder="1" applyAlignment="1">
      <alignment horizontal="left"/>
    </xf>
    <xf numFmtId="41" fontId="9" fillId="0" borderId="42" xfId="3" applyNumberFormat="1" applyFont="1" applyFill="1" applyBorder="1" applyAlignment="1">
      <alignment horizontal="left"/>
    </xf>
    <xf numFmtId="41" fontId="9" fillId="0" borderId="44" xfId="3" applyNumberFormat="1" applyFont="1" applyFill="1" applyBorder="1" applyAlignment="1">
      <alignment horizontal="left"/>
    </xf>
    <xf numFmtId="41" fontId="9" fillId="0" borderId="0" xfId="2" applyNumberFormat="1" applyFont="1"/>
    <xf numFmtId="164" fontId="9" fillId="0" borderId="44" xfId="3" applyNumberFormat="1" applyFont="1" applyFill="1" applyBorder="1" applyAlignment="1">
      <alignment horizontal="left"/>
    </xf>
    <xf numFmtId="0" fontId="9" fillId="0" borderId="32" xfId="3" applyFont="1" applyFill="1" applyBorder="1" applyAlignment="1">
      <alignment horizontal="left"/>
    </xf>
    <xf numFmtId="0" fontId="9" fillId="0" borderId="15" xfId="2" applyFont="1" applyBorder="1"/>
    <xf numFmtId="14" fontId="9" fillId="0" borderId="18" xfId="3" applyNumberFormat="1" applyFont="1" applyFill="1" applyBorder="1" applyAlignment="1">
      <alignment horizontal="left"/>
    </xf>
    <xf numFmtId="164" fontId="9" fillId="0" borderId="15" xfId="2" applyNumberFormat="1" applyFont="1" applyBorder="1"/>
    <xf numFmtId="0" fontId="9" fillId="0" borderId="18" xfId="3" applyFont="1" applyFill="1" applyBorder="1" applyAlignment="1">
      <alignment horizontal="left"/>
    </xf>
    <xf numFmtId="14" fontId="9" fillId="0" borderId="17" xfId="3" applyNumberFormat="1" applyFont="1" applyFill="1" applyBorder="1" applyAlignment="1">
      <alignment horizontal="left"/>
    </xf>
    <xf numFmtId="0" fontId="9" fillId="0" borderId="52" xfId="3" applyFont="1" applyFill="1" applyBorder="1" applyAlignment="1">
      <alignment horizontal="left"/>
    </xf>
    <xf numFmtId="0" fontId="9" fillId="0" borderId="53" xfId="3" applyFont="1" applyFill="1" applyBorder="1" applyAlignment="1">
      <alignment horizontal="left"/>
    </xf>
    <xf numFmtId="164" fontId="9" fillId="0" borderId="53" xfId="3" applyNumberFormat="1" applyFont="1" applyFill="1" applyBorder="1" applyAlignment="1">
      <alignment horizontal="left"/>
    </xf>
    <xf numFmtId="41" fontId="9" fillId="0" borderId="53" xfId="3" applyNumberFormat="1" applyFont="1" applyFill="1" applyBorder="1" applyAlignment="1">
      <alignment horizontal="left"/>
    </xf>
    <xf numFmtId="164" fontId="9" fillId="0" borderId="37" xfId="2" applyNumberFormat="1" applyFont="1" applyBorder="1"/>
    <xf numFmtId="41" fontId="9" fillId="2" borderId="42" xfId="3" applyNumberFormat="1" applyFont="1" applyFill="1" applyBorder="1" applyAlignment="1">
      <alignment horizontal="left"/>
    </xf>
    <xf numFmtId="164" fontId="9" fillId="2" borderId="44" xfId="3" applyNumberFormat="1" applyFont="1" applyFill="1" applyBorder="1" applyAlignment="1">
      <alignment horizontal="left"/>
    </xf>
    <xf numFmtId="41" fontId="9" fillId="2" borderId="44" xfId="3" applyNumberFormat="1" applyFont="1" applyFill="1" applyBorder="1" applyAlignment="1">
      <alignment horizontal="left"/>
    </xf>
    <xf numFmtId="164" fontId="9" fillId="2" borderId="53" xfId="3" applyNumberFormat="1" applyFont="1" applyFill="1" applyBorder="1" applyAlignment="1">
      <alignment horizontal="left"/>
    </xf>
    <xf numFmtId="0" fontId="16" fillId="0" borderId="0" xfId="2" applyFont="1"/>
    <xf numFmtId="4" fontId="4" fillId="3" borderId="54" xfId="0" applyNumberFormat="1" applyFont="1" applyFill="1" applyBorder="1" applyAlignment="1">
      <alignment horizontal="right"/>
    </xf>
    <xf numFmtId="3" fontId="5" fillId="3" borderId="56" xfId="0" applyNumberFormat="1" applyFont="1" applyFill="1" applyBorder="1" applyAlignment="1">
      <alignment vertical="top"/>
    </xf>
    <xf numFmtId="3" fontId="4" fillId="3" borderId="56" xfId="0" applyNumberFormat="1" applyFont="1" applyFill="1" applyBorder="1" applyAlignment="1">
      <alignment vertical="top"/>
    </xf>
    <xf numFmtId="1" fontId="4" fillId="3" borderId="55" xfId="0" applyNumberFormat="1" applyFont="1" applyFill="1" applyBorder="1" applyAlignment="1">
      <alignment horizontal="right" vertical="top"/>
    </xf>
    <xf numFmtId="4" fontId="12" fillId="3" borderId="54" xfId="0" applyNumberFormat="1" applyFont="1" applyFill="1" applyBorder="1" applyAlignment="1">
      <alignment horizontal="right"/>
    </xf>
    <xf numFmtId="0" fontId="12" fillId="3" borderId="17" xfId="0" applyNumberFormat="1" applyFont="1" applyFill="1" applyBorder="1" applyAlignment="1">
      <alignment horizontal="left" vertical="top"/>
    </xf>
    <xf numFmtId="0" fontId="12" fillId="3" borderId="1" xfId="0" applyNumberFormat="1" applyFont="1" applyFill="1" applyBorder="1" applyAlignment="1">
      <alignment horizontal="left" vertical="top"/>
    </xf>
    <xf numFmtId="0" fontId="40" fillId="3" borderId="1" xfId="0" applyNumberFormat="1" applyFont="1" applyFill="1" applyBorder="1" applyAlignment="1">
      <alignment horizontal="left" vertical="top"/>
    </xf>
    <xf numFmtId="1" fontId="12" fillId="3" borderId="55" xfId="0" applyNumberFormat="1" applyFont="1" applyFill="1" applyBorder="1" applyAlignment="1">
      <alignment horizontal="right" vertical="top"/>
    </xf>
    <xf numFmtId="0" fontId="12" fillId="3" borderId="0" xfId="0" applyNumberFormat="1" applyFont="1" applyFill="1" applyBorder="1" applyAlignment="1">
      <alignment horizontal="left" vertical="top"/>
    </xf>
    <xf numFmtId="0" fontId="40" fillId="3" borderId="0" xfId="0" applyNumberFormat="1" applyFont="1" applyFill="1" applyBorder="1" applyAlignment="1">
      <alignment horizontal="left" vertical="top"/>
    </xf>
    <xf numFmtId="3" fontId="9" fillId="3" borderId="56" xfId="0" applyNumberFormat="1" applyFont="1" applyFill="1" applyBorder="1" applyAlignment="1">
      <alignment vertical="top"/>
    </xf>
    <xf numFmtId="0" fontId="40" fillId="3" borderId="0" xfId="1" applyNumberFormat="1" applyFont="1" applyFill="1" applyBorder="1" applyAlignment="1">
      <alignment horizontal="left" vertical="top"/>
    </xf>
    <xf numFmtId="3" fontId="12" fillId="3" borderId="56" xfId="0" applyNumberFormat="1" applyFont="1" applyFill="1" applyBorder="1" applyAlignment="1">
      <alignment vertical="top"/>
    </xf>
    <xf numFmtId="0" fontId="9" fillId="3" borderId="0" xfId="0" applyNumberFormat="1" applyFont="1" applyFill="1" applyBorder="1" applyAlignment="1">
      <alignment horizontal="left" vertical="top"/>
    </xf>
    <xf numFmtId="0" fontId="27" fillId="3" borderId="0" xfId="0" applyNumberFormat="1" applyFont="1" applyFill="1" applyBorder="1" applyAlignment="1">
      <alignment horizontal="left" vertical="top"/>
    </xf>
    <xf numFmtId="1" fontId="4" fillId="2" borderId="6" xfId="0" applyNumberFormat="1" applyFont="1" applyFill="1" applyBorder="1" applyAlignment="1">
      <alignment vertical="top"/>
    </xf>
    <xf numFmtId="1" fontId="4" fillId="3" borderId="6" xfId="0" applyNumberFormat="1" applyFont="1" applyFill="1" applyBorder="1" applyAlignment="1">
      <alignment vertical="top"/>
    </xf>
    <xf numFmtId="1" fontId="4" fillId="3" borderId="56" xfId="0" applyNumberFormat="1" applyFont="1" applyFill="1" applyBorder="1" applyAlignment="1">
      <alignment horizontal="right" vertical="top"/>
    </xf>
    <xf numFmtId="1" fontId="4" fillId="3" borderId="10" xfId="0" applyNumberFormat="1" applyFont="1" applyFill="1" applyBorder="1" applyAlignment="1">
      <alignment vertical="top"/>
    </xf>
    <xf numFmtId="3" fontId="9" fillId="3" borderId="10" xfId="0" applyNumberFormat="1" applyFont="1" applyFill="1" applyBorder="1" applyAlignment="1">
      <alignment vertical="top" wrapText="1"/>
    </xf>
    <xf numFmtId="0" fontId="10" fillId="0" borderId="16" xfId="0" applyNumberFormat="1" applyFont="1" applyBorder="1" applyAlignment="1"/>
    <xf numFmtId="4" fontId="4" fillId="0" borderId="8" xfId="0" applyNumberFormat="1" applyFont="1" applyFill="1" applyBorder="1" applyAlignment="1">
      <alignment horizontal="right"/>
    </xf>
    <xf numFmtId="0" fontId="4" fillId="0" borderId="17" xfId="0" applyNumberFormat="1" applyFont="1" applyBorder="1" applyAlignment="1">
      <alignment horizontal="left" vertical="top"/>
    </xf>
    <xf numFmtId="1" fontId="4" fillId="0" borderId="9" xfId="0" applyNumberFormat="1" applyFont="1" applyFill="1" applyBorder="1" applyAlignment="1">
      <alignment vertical="top"/>
    </xf>
    <xf numFmtId="0" fontId="4" fillId="0" borderId="18" xfId="0" applyNumberFormat="1" applyFont="1" applyBorder="1" applyAlignment="1">
      <alignment horizontal="left" vertical="top"/>
    </xf>
    <xf numFmtId="0" fontId="4" fillId="0" borderId="0" xfId="0" applyNumberFormat="1" applyFont="1" applyBorder="1" applyAlignment="1">
      <alignment horizontal="left" vertical="top"/>
    </xf>
    <xf numFmtId="0" fontId="30" fillId="0" borderId="0" xfId="0" applyNumberFormat="1" applyFont="1" applyBorder="1" applyAlignment="1">
      <alignment horizontal="left" vertical="top"/>
    </xf>
    <xf numFmtId="3" fontId="5" fillId="0" borderId="10" xfId="0" applyNumberFormat="1" applyFont="1" applyFill="1" applyBorder="1" applyAlignment="1">
      <alignment vertical="top"/>
    </xf>
    <xf numFmtId="0" fontId="15" fillId="0" borderId="0" xfId="1" applyNumberFormat="1" applyFont="1" applyBorder="1" applyAlignment="1">
      <alignment horizontal="left" vertical="top"/>
    </xf>
    <xf numFmtId="0" fontId="31" fillId="0" borderId="0" xfId="1" applyNumberFormat="1" applyFont="1" applyBorder="1" applyAlignment="1">
      <alignment horizontal="left" vertical="top"/>
    </xf>
    <xf numFmtId="3" fontId="4" fillId="0" borderId="10" xfId="0" applyNumberFormat="1" applyFont="1" applyFill="1" applyBorder="1" applyAlignment="1">
      <alignment vertical="top"/>
    </xf>
    <xf numFmtId="0" fontId="15" fillId="0" borderId="18" xfId="1" applyNumberFormat="1" applyFont="1" applyBorder="1" applyAlignment="1">
      <alignment horizontal="left" vertical="top"/>
    </xf>
    <xf numFmtId="0" fontId="23" fillId="0" borderId="0" xfId="1" applyNumberFormat="1" applyFont="1" applyBorder="1" applyAlignment="1">
      <alignment horizontal="left" vertical="top"/>
    </xf>
    <xf numFmtId="0" fontId="32" fillId="0" borderId="0" xfId="1" applyNumberFormat="1" applyFont="1" applyBorder="1" applyAlignment="1">
      <alignment horizontal="left" vertical="top"/>
    </xf>
    <xf numFmtId="3" fontId="23" fillId="0" borderId="10" xfId="0" applyNumberFormat="1" applyFont="1" applyFill="1" applyBorder="1" applyAlignment="1">
      <alignment vertical="top"/>
    </xf>
    <xf numFmtId="0" fontId="13" fillId="0" borderId="0" xfId="1" applyNumberFormat="1" applyFont="1" applyBorder="1" applyAlignment="1">
      <alignment horizontal="left" vertical="top"/>
    </xf>
    <xf numFmtId="0" fontId="33" fillId="0" borderId="0" xfId="1" applyNumberFormat="1" applyFont="1" applyBorder="1" applyAlignment="1">
      <alignment horizontal="left" vertical="top"/>
    </xf>
    <xf numFmtId="0" fontId="13" fillId="0" borderId="18" xfId="1" applyNumberFormat="1" applyFont="1" applyBorder="1" applyAlignment="1">
      <alignment horizontal="left" vertical="top"/>
    </xf>
    <xf numFmtId="0" fontId="13" fillId="0" borderId="0" xfId="0" applyNumberFormat="1" applyFont="1" applyBorder="1" applyAlignment="1">
      <alignment horizontal="left" vertical="top"/>
    </xf>
    <xf numFmtId="0" fontId="0" fillId="0" borderId="0" xfId="0" applyNumberFormat="1" applyFont="1" applyBorder="1" applyAlignment="1">
      <alignment vertical="top"/>
    </xf>
    <xf numFmtId="0" fontId="33" fillId="0" borderId="0" xfId="0" applyNumberFormat="1" applyFont="1" applyBorder="1" applyAlignment="1">
      <alignment horizontal="left" vertical="top"/>
    </xf>
    <xf numFmtId="0" fontId="5" fillId="0" borderId="18" xfId="0" applyNumberFormat="1" applyFont="1" applyBorder="1" applyAlignment="1">
      <alignment vertical="top"/>
    </xf>
    <xf numFmtId="0" fontId="3" fillId="0" borderId="0" xfId="0" applyNumberFormat="1" applyFont="1" applyBorder="1" applyAlignment="1">
      <alignment vertical="top"/>
    </xf>
    <xf numFmtId="0" fontId="13" fillId="0" borderId="18" xfId="0" applyNumberFormat="1" applyFont="1" applyBorder="1" applyAlignment="1">
      <alignment horizontal="left" vertical="top"/>
    </xf>
    <xf numFmtId="0" fontId="5" fillId="0" borderId="18" xfId="0" applyNumberFormat="1" applyFont="1" applyBorder="1" applyAlignment="1">
      <alignment horizontal="left" vertical="top"/>
    </xf>
    <xf numFmtId="0" fontId="5" fillId="0" borderId="0" xfId="0" applyNumberFormat="1" applyFont="1" applyBorder="1" applyAlignment="1">
      <alignment horizontal="left" vertical="top"/>
    </xf>
    <xf numFmtId="0" fontId="14" fillId="0" borderId="0" xfId="0" applyNumberFormat="1" applyFont="1" applyBorder="1" applyAlignment="1">
      <alignment horizontal="left" vertical="top"/>
    </xf>
    <xf numFmtId="4" fontId="5" fillId="0" borderId="0" xfId="0" applyNumberFormat="1" applyFont="1" applyBorder="1" applyAlignment="1">
      <alignment vertical="top"/>
    </xf>
    <xf numFmtId="4" fontId="5" fillId="0" borderId="0" xfId="0" applyNumberFormat="1" applyFont="1" applyFill="1" applyBorder="1" applyAlignment="1">
      <alignment vertical="top"/>
    </xf>
    <xf numFmtId="4" fontId="5" fillId="0" borderId="15" xfId="0" applyNumberFormat="1" applyFont="1" applyFill="1" applyBorder="1" applyAlignment="1">
      <alignment vertical="top"/>
    </xf>
    <xf numFmtId="4" fontId="5" fillId="3" borderId="56" xfId="0" applyNumberFormat="1" applyFont="1" applyFill="1" applyBorder="1" applyAlignment="1">
      <alignment vertical="top"/>
    </xf>
    <xf numFmtId="4" fontId="9" fillId="3" borderId="56" xfId="0" applyNumberFormat="1" applyFont="1" applyFill="1" applyBorder="1" applyAlignment="1">
      <alignment vertical="top"/>
    </xf>
    <xf numFmtId="0" fontId="12" fillId="0" borderId="0" xfId="10" applyFont="1" applyBorder="1" applyAlignment="1">
      <alignment horizontal="left" vertical="center"/>
    </xf>
    <xf numFmtId="0" fontId="12" fillId="0" borderId="22" xfId="10" applyFont="1" applyBorder="1" applyAlignment="1">
      <alignment horizontal="left" vertical="center"/>
    </xf>
    <xf numFmtId="4" fontId="12" fillId="0" borderId="22" xfId="10" applyNumberFormat="1" applyFont="1" applyBorder="1" applyAlignment="1">
      <alignment horizontal="right" vertical="center"/>
    </xf>
    <xf numFmtId="0" fontId="12" fillId="0" borderId="0" xfId="10" applyFont="1" applyBorder="1" applyAlignment="1">
      <alignment vertical="center"/>
    </xf>
    <xf numFmtId="0" fontId="9" fillId="0" borderId="0" xfId="10" applyFont="1" applyAlignment="1">
      <alignment vertical="center"/>
    </xf>
    <xf numFmtId="0" fontId="12" fillId="0" borderId="0" xfId="10" applyFont="1" applyFill="1" applyBorder="1" applyAlignment="1">
      <alignment horizontal="left" vertical="center"/>
    </xf>
    <xf numFmtId="0" fontId="12" fillId="0" borderId="0" xfId="10" applyFont="1" applyFill="1" applyBorder="1" applyAlignment="1">
      <alignment vertical="center"/>
    </xf>
    <xf numFmtId="4" fontId="12" fillId="0" borderId="0" xfId="10" applyNumberFormat="1" applyFont="1" applyFill="1" applyBorder="1" applyAlignment="1">
      <alignment horizontal="right" vertical="center"/>
    </xf>
    <xf numFmtId="0" fontId="40" fillId="0" borderId="0" xfId="10" applyFont="1" applyBorder="1" applyAlignment="1">
      <alignment horizontal="left" vertical="center"/>
    </xf>
    <xf numFmtId="0" fontId="40" fillId="0" borderId="0" xfId="10" applyFont="1" applyBorder="1" applyAlignment="1">
      <alignment vertical="center"/>
    </xf>
    <xf numFmtId="4" fontId="40" fillId="0" borderId="0" xfId="10" applyNumberFormat="1" applyFont="1" applyBorder="1" applyAlignment="1">
      <alignment horizontal="right" vertical="center"/>
    </xf>
    <xf numFmtId="4" fontId="12" fillId="0" borderId="0" xfId="10" applyNumberFormat="1" applyFont="1" applyBorder="1" applyAlignment="1">
      <alignment horizontal="right" vertical="center"/>
    </xf>
    <xf numFmtId="0" fontId="9" fillId="0" borderId="18" xfId="2" applyFont="1" applyBorder="1" applyAlignment="1">
      <alignment horizontal="left" vertical="center"/>
    </xf>
    <xf numFmtId="4" fontId="12" fillId="2" borderId="15" xfId="2" applyNumberFormat="1" applyFont="1" applyFill="1" applyBorder="1" applyAlignment="1">
      <alignment horizontal="right" vertical="center"/>
    </xf>
    <xf numFmtId="4" fontId="9" fillId="0" borderId="0" xfId="2" applyNumberFormat="1" applyFont="1" applyFill="1" applyBorder="1" applyAlignment="1" applyProtection="1">
      <alignment horizontal="right" vertical="center"/>
      <protection locked="0"/>
    </xf>
    <xf numFmtId="4" fontId="9" fillId="2" borderId="15" xfId="2" applyNumberFormat="1" applyFont="1" applyFill="1" applyBorder="1" applyAlignment="1" applyProtection="1">
      <alignment horizontal="right" vertical="center"/>
      <protection locked="0"/>
    </xf>
    <xf numFmtId="0" fontId="12" fillId="0" borderId="18" xfId="10" applyFont="1" applyBorder="1" applyAlignment="1">
      <alignment horizontal="left" vertical="center"/>
    </xf>
    <xf numFmtId="4" fontId="12" fillId="2" borderId="36" xfId="10" applyNumberFormat="1" applyFont="1" applyFill="1" applyBorder="1" applyAlignment="1">
      <alignment horizontal="right" vertical="center"/>
    </xf>
    <xf numFmtId="0" fontId="9" fillId="0" borderId="18" xfId="10" applyFont="1" applyBorder="1" applyAlignment="1">
      <alignment horizontal="left" vertical="center"/>
    </xf>
    <xf numFmtId="0" fontId="9" fillId="0" borderId="0" xfId="10" applyFont="1" applyBorder="1" applyAlignment="1">
      <alignment vertical="center"/>
    </xf>
    <xf numFmtId="4" fontId="12" fillId="2" borderId="15" xfId="10" applyNumberFormat="1" applyFont="1" applyFill="1" applyBorder="1" applyAlignment="1">
      <alignment horizontal="right" vertical="center"/>
    </xf>
    <xf numFmtId="4" fontId="9" fillId="0" borderId="0" xfId="10" applyNumberFormat="1" applyFont="1" applyBorder="1" applyAlignment="1" applyProtection="1">
      <alignment horizontal="right" vertical="center"/>
      <protection locked="0"/>
    </xf>
    <xf numFmtId="4" fontId="9" fillId="2" borderId="15" xfId="10" applyNumberFormat="1" applyFont="1" applyFill="1" applyBorder="1" applyAlignment="1" applyProtection="1">
      <alignment horizontal="right" vertical="center"/>
      <protection locked="0"/>
    </xf>
    <xf numFmtId="0" fontId="9" fillId="0" borderId="0" xfId="10" applyFont="1" applyBorder="1" applyAlignment="1">
      <alignment horizontal="left" vertical="center"/>
    </xf>
    <xf numFmtId="0" fontId="12" fillId="0" borderId="18" xfId="10" applyFont="1" applyFill="1" applyBorder="1" applyAlignment="1">
      <alignment horizontal="left" vertical="center"/>
    </xf>
    <xf numFmtId="4" fontId="12" fillId="0" borderId="15" xfId="10" applyNumberFormat="1" applyFont="1" applyFill="1" applyBorder="1" applyAlignment="1">
      <alignment horizontal="right" vertical="center"/>
    </xf>
    <xf numFmtId="0" fontId="40" fillId="0" borderId="18" xfId="10" applyFont="1" applyBorder="1" applyAlignment="1">
      <alignment horizontal="left" vertical="center"/>
    </xf>
    <xf numFmtId="4" fontId="40" fillId="2" borderId="15" xfId="10" applyNumberFormat="1" applyFont="1" applyFill="1" applyBorder="1" applyAlignment="1">
      <alignment horizontal="right" vertical="center"/>
    </xf>
    <xf numFmtId="4" fontId="9" fillId="0" borderId="0" xfId="2" applyNumberFormat="1" applyFont="1" applyFill="1" applyBorder="1" applyAlignment="1">
      <alignment horizontal="right" vertical="center"/>
    </xf>
    <xf numFmtId="4" fontId="9" fillId="2" borderId="15" xfId="2" applyNumberFormat="1" applyFont="1" applyFill="1" applyBorder="1" applyAlignment="1">
      <alignment horizontal="right" vertical="center"/>
    </xf>
    <xf numFmtId="0" fontId="5" fillId="0" borderId="0" xfId="10" applyFont="1" applyBorder="1" applyAlignment="1">
      <alignment vertical="center"/>
    </xf>
    <xf numFmtId="0" fontId="12" fillId="0" borderId="17" xfId="10" applyFont="1" applyBorder="1" applyAlignment="1">
      <alignment horizontal="left" vertical="center"/>
    </xf>
    <xf numFmtId="0" fontId="12" fillId="0" borderId="38" xfId="10" applyFont="1" applyBorder="1" applyAlignment="1">
      <alignment horizontal="left" vertical="center"/>
    </xf>
    <xf numFmtId="4" fontId="12" fillId="0" borderId="38" xfId="10" applyNumberFormat="1" applyFont="1" applyBorder="1" applyAlignment="1">
      <alignment horizontal="right" vertical="center"/>
    </xf>
    <xf numFmtId="4" fontId="12" fillId="2" borderId="39" xfId="10" applyNumberFormat="1" applyFont="1" applyFill="1" applyBorder="1" applyAlignment="1">
      <alignment horizontal="right" vertical="center"/>
    </xf>
    <xf numFmtId="0" fontId="24" fillId="0" borderId="0" xfId="0" applyFont="1"/>
    <xf numFmtId="0" fontId="12" fillId="3" borderId="0" xfId="1" applyNumberFormat="1" applyFont="1" applyFill="1" applyBorder="1" applyAlignment="1">
      <alignment horizontal="left" vertical="top"/>
    </xf>
    <xf numFmtId="0" fontId="9" fillId="0" borderId="0" xfId="2" applyFont="1" applyAlignment="1">
      <alignment horizontal="left" vertical="center"/>
    </xf>
    <xf numFmtId="49" fontId="12" fillId="0" borderId="57" xfId="2" applyNumberFormat="1" applyFont="1" applyBorder="1" applyAlignment="1">
      <alignment horizontal="right" vertical="top"/>
    </xf>
    <xf numFmtId="49" fontId="12" fillId="0" borderId="58" xfId="2" applyNumberFormat="1" applyFont="1" applyBorder="1" applyAlignment="1">
      <alignment horizontal="right" vertical="top"/>
    </xf>
    <xf numFmtId="0" fontId="9" fillId="0" borderId="59" xfId="2" applyFont="1" applyBorder="1" applyAlignment="1">
      <alignment horizontal="right" vertical="center"/>
    </xf>
    <xf numFmtId="3" fontId="12" fillId="0" borderId="59" xfId="2" applyNumberFormat="1" applyFont="1" applyBorder="1" applyAlignment="1">
      <alignment horizontal="right" vertical="center"/>
    </xf>
    <xf numFmtId="3" fontId="9" fillId="0" borderId="59" xfId="2" applyNumberFormat="1" applyFont="1" applyBorder="1" applyAlignment="1">
      <alignment vertical="center"/>
    </xf>
    <xf numFmtId="3" fontId="9" fillId="0" borderId="59" xfId="2" applyNumberFormat="1" applyFont="1" applyBorder="1" applyAlignment="1">
      <alignment horizontal="right" vertical="center"/>
    </xf>
    <xf numFmtId="3" fontId="5" fillId="0" borderId="59" xfId="2" applyNumberFormat="1" applyFont="1" applyBorder="1" applyAlignment="1">
      <alignment horizontal="right" vertical="center"/>
    </xf>
    <xf numFmtId="3" fontId="4" fillId="0" borderId="59" xfId="2" applyNumberFormat="1" applyFont="1" applyBorder="1" applyAlignment="1">
      <alignment horizontal="right" vertical="center"/>
    </xf>
    <xf numFmtId="3" fontId="9" fillId="0" borderId="58" xfId="5" applyNumberFormat="1" applyFont="1" applyBorder="1" applyAlignment="1">
      <alignment horizontal="right" vertical="center"/>
    </xf>
    <xf numFmtId="3" fontId="12" fillId="0" borderId="60" xfId="5" applyNumberFormat="1" applyFont="1" applyBorder="1" applyAlignment="1">
      <alignment horizontal="right" vertical="center"/>
    </xf>
    <xf numFmtId="49" fontId="12" fillId="0" borderId="61" xfId="2" applyNumberFormat="1" applyFont="1" applyBorder="1" applyAlignment="1">
      <alignment horizontal="right" vertical="top" wrapText="1"/>
    </xf>
    <xf numFmtId="49" fontId="12" fillId="0" borderId="62" xfId="2" applyNumberFormat="1" applyFont="1" applyBorder="1" applyAlignment="1">
      <alignment horizontal="right" vertical="top" wrapText="1"/>
    </xf>
    <xf numFmtId="0" fontId="9" fillId="0" borderId="63" xfId="2" applyFont="1" applyBorder="1" applyAlignment="1">
      <alignment horizontal="right" vertical="center"/>
    </xf>
    <xf numFmtId="3" fontId="12" fillId="0" borderId="63" xfId="2" applyNumberFormat="1" applyFont="1" applyBorder="1" applyAlignment="1">
      <alignment horizontal="right" vertical="center"/>
    </xf>
    <xf numFmtId="10" fontId="9" fillId="0" borderId="63" xfId="6" applyNumberFormat="1" applyFont="1" applyBorder="1" applyAlignment="1">
      <alignment horizontal="right" vertical="center"/>
    </xf>
    <xf numFmtId="3" fontId="9" fillId="0" borderId="63" xfId="2" applyNumberFormat="1" applyFont="1" applyBorder="1" applyAlignment="1">
      <alignment horizontal="right" vertical="center"/>
    </xf>
    <xf numFmtId="3" fontId="5" fillId="0" borderId="63" xfId="2" applyNumberFormat="1" applyFont="1" applyBorder="1" applyAlignment="1">
      <alignment horizontal="right" vertical="center"/>
    </xf>
    <xf numFmtId="3" fontId="4" fillId="0" borderId="63" xfId="2" applyNumberFormat="1" applyFont="1" applyBorder="1" applyAlignment="1">
      <alignment horizontal="right" vertical="center"/>
    </xf>
    <xf numFmtId="3" fontId="9" fillId="0" borderId="62" xfId="5" applyNumberFormat="1" applyFont="1" applyBorder="1" applyAlignment="1">
      <alignment horizontal="right" vertical="center"/>
    </xf>
    <xf numFmtId="3" fontId="12" fillId="0" borderId="64" xfId="5" applyNumberFormat="1" applyFont="1" applyBorder="1" applyAlignment="1">
      <alignment horizontal="right" vertical="center"/>
    </xf>
    <xf numFmtId="49" fontId="12" fillId="0" borderId="61" xfId="2" applyNumberFormat="1" applyFont="1" applyBorder="1" applyAlignment="1">
      <alignment horizontal="left" vertical="top" wrapText="1"/>
    </xf>
    <xf numFmtId="49" fontId="12" fillId="0" borderId="62" xfId="2" applyNumberFormat="1" applyFont="1" applyBorder="1" applyAlignment="1">
      <alignment horizontal="left" vertical="top" wrapText="1"/>
    </xf>
    <xf numFmtId="0" fontId="9" fillId="0" borderId="63" xfId="2" applyFont="1" applyBorder="1" applyAlignment="1">
      <alignment horizontal="left" vertical="center"/>
    </xf>
    <xf numFmtId="3" fontId="12" fillId="0" borderId="63" xfId="2" applyNumberFormat="1" applyFont="1" applyBorder="1" applyAlignment="1">
      <alignment horizontal="left" vertical="center"/>
    </xf>
    <xf numFmtId="10" fontId="9" fillId="0" borderId="63" xfId="6" applyNumberFormat="1" applyFont="1" applyBorder="1" applyAlignment="1">
      <alignment horizontal="left" vertical="center"/>
    </xf>
    <xf numFmtId="3" fontId="9" fillId="0" borderId="63" xfId="2" applyNumberFormat="1" applyFont="1" applyBorder="1" applyAlignment="1">
      <alignment horizontal="left" vertical="center"/>
    </xf>
    <xf numFmtId="3" fontId="5" fillId="0" borderId="63" xfId="2" applyNumberFormat="1" applyFont="1" applyBorder="1" applyAlignment="1">
      <alignment horizontal="left" vertical="center"/>
    </xf>
    <xf numFmtId="3" fontId="4" fillId="0" borderId="63" xfId="2" applyNumberFormat="1" applyFont="1" applyBorder="1" applyAlignment="1">
      <alignment horizontal="left" vertical="center"/>
    </xf>
    <xf numFmtId="3" fontId="9" fillId="0" borderId="62" xfId="5" applyNumberFormat="1" applyFont="1" applyBorder="1" applyAlignment="1">
      <alignment horizontal="left" vertical="center"/>
    </xf>
    <xf numFmtId="3" fontId="12" fillId="0" borderId="64" xfId="5" applyNumberFormat="1" applyFont="1" applyBorder="1" applyAlignment="1">
      <alignment horizontal="left" vertical="center"/>
    </xf>
    <xf numFmtId="4" fontId="12" fillId="0" borderId="63" xfId="2" applyNumberFormat="1" applyFont="1" applyFill="1" applyBorder="1" applyAlignment="1">
      <alignment horizontal="right" vertical="center"/>
    </xf>
    <xf numFmtId="3" fontId="12" fillId="0" borderId="63" xfId="2" applyNumberFormat="1" applyFont="1" applyFill="1" applyBorder="1" applyAlignment="1">
      <alignment horizontal="right" vertical="center"/>
    </xf>
    <xf numFmtId="3" fontId="9" fillId="0" borderId="63" xfId="2" applyNumberFormat="1" applyFont="1" applyFill="1" applyBorder="1" applyAlignment="1">
      <alignment horizontal="right" vertical="center"/>
    </xf>
    <xf numFmtId="2" fontId="12" fillId="0" borderId="61" xfId="2" applyNumberFormat="1" applyFont="1" applyFill="1" applyBorder="1" applyAlignment="1">
      <alignment horizontal="center" vertical="top" wrapText="1"/>
    </xf>
    <xf numFmtId="2" fontId="12" fillId="0" borderId="62" xfId="2" applyNumberFormat="1" applyFont="1" applyFill="1" applyBorder="1" applyAlignment="1">
      <alignment horizontal="center" vertical="top"/>
    </xf>
    <xf numFmtId="49" fontId="12" fillId="0" borderId="57" xfId="2" applyNumberFormat="1" applyFont="1" applyBorder="1" applyAlignment="1">
      <alignment horizontal="left" vertical="top"/>
    </xf>
    <xf numFmtId="49" fontId="12" fillId="0" borderId="58" xfId="2" applyNumberFormat="1" applyFont="1" applyBorder="1" applyAlignment="1">
      <alignment horizontal="left" vertical="top"/>
    </xf>
    <xf numFmtId="0" fontId="9" fillId="0" borderId="59" xfId="2" applyFont="1" applyBorder="1" applyAlignment="1">
      <alignment horizontal="left" vertical="center"/>
    </xf>
    <xf numFmtId="0" fontId="12" fillId="0" borderId="59" xfId="2" applyFont="1" applyBorder="1" applyAlignment="1">
      <alignment horizontal="left" vertical="center"/>
    </xf>
    <xf numFmtId="0" fontId="5" fillId="0" borderId="59" xfId="2" applyFont="1" applyBorder="1" applyAlignment="1">
      <alignment horizontal="left" vertical="center"/>
    </xf>
    <xf numFmtId="0" fontId="4" fillId="0" borderId="59" xfId="2" applyFont="1" applyBorder="1" applyAlignment="1">
      <alignment horizontal="left" vertical="center"/>
    </xf>
    <xf numFmtId="0" fontId="9" fillId="0" borderId="58" xfId="5" applyFont="1" applyBorder="1" applyAlignment="1">
      <alignment horizontal="left" vertical="center"/>
    </xf>
    <xf numFmtId="0" fontId="12" fillId="0" borderId="60" xfId="5" applyFont="1" applyBorder="1" applyAlignment="1">
      <alignment horizontal="left" vertical="center"/>
    </xf>
    <xf numFmtId="165" fontId="9" fillId="3" borderId="66" xfId="7" applyNumberFormat="1" applyFont="1" applyFill="1" applyBorder="1" applyAlignment="1">
      <alignment horizontal="left" vertical="center"/>
    </xf>
    <xf numFmtId="165" fontId="12" fillId="0" borderId="67" xfId="7" applyNumberFormat="1" applyFont="1" applyFill="1" applyBorder="1" applyAlignment="1">
      <alignment vertical="center"/>
    </xf>
    <xf numFmtId="0" fontId="9" fillId="0" borderId="68" xfId="2" applyFont="1" applyFill="1" applyBorder="1" applyAlignment="1">
      <alignment vertical="center"/>
    </xf>
    <xf numFmtId="0" fontId="12" fillId="0" borderId="68" xfId="2" applyFont="1" applyFill="1" applyBorder="1" applyAlignment="1">
      <alignment vertical="center"/>
    </xf>
    <xf numFmtId="0" fontId="9" fillId="0" borderId="69" xfId="2" applyFont="1" applyFill="1" applyBorder="1" applyAlignment="1">
      <alignment vertical="center"/>
    </xf>
    <xf numFmtId="165" fontId="9" fillId="3" borderId="58" xfId="7" applyNumberFormat="1" applyFont="1" applyFill="1" applyBorder="1" applyAlignment="1">
      <alignment horizontal="left" vertical="center"/>
    </xf>
    <xf numFmtId="165" fontId="12" fillId="0" borderId="60" xfId="7" applyNumberFormat="1" applyFont="1" applyFill="1" applyBorder="1" applyAlignment="1">
      <alignment vertical="center"/>
    </xf>
    <xf numFmtId="0" fontId="9" fillId="0" borderId="59" xfId="2" applyFont="1" applyFill="1" applyBorder="1" applyAlignment="1">
      <alignment vertical="center"/>
    </xf>
    <xf numFmtId="0" fontId="9" fillId="3" borderId="58" xfId="7" applyFont="1" applyFill="1" applyBorder="1" applyAlignment="1">
      <alignment horizontal="left" vertical="center"/>
    </xf>
    <xf numFmtId="0" fontId="9" fillId="0" borderId="71" xfId="2" applyFont="1" applyFill="1" applyBorder="1" applyAlignment="1">
      <alignment vertical="center"/>
    </xf>
    <xf numFmtId="3" fontId="9" fillId="0" borderId="71" xfId="2" applyNumberFormat="1" applyFont="1" applyBorder="1" applyAlignment="1">
      <alignment vertical="center"/>
    </xf>
    <xf numFmtId="0" fontId="28" fillId="3" borderId="16" xfId="11" applyFont="1" applyFill="1" applyBorder="1" applyAlignment="1">
      <alignment horizontal="left" vertical="top"/>
    </xf>
    <xf numFmtId="0" fontId="28" fillId="3" borderId="2" xfId="11" applyFont="1" applyFill="1" applyBorder="1" applyAlignment="1">
      <alignment vertical="center"/>
    </xf>
    <xf numFmtId="0" fontId="28" fillId="4" borderId="31" xfId="11" applyFont="1" applyFill="1" applyBorder="1" applyAlignment="1">
      <alignment horizontal="right" vertical="center"/>
    </xf>
    <xf numFmtId="0" fontId="16" fillId="3" borderId="0" xfId="11" applyFont="1" applyFill="1" applyAlignment="1">
      <alignment vertical="center"/>
    </xf>
    <xf numFmtId="0" fontId="16" fillId="3" borderId="17" xfId="11" applyFont="1" applyFill="1" applyBorder="1" applyAlignment="1">
      <alignment horizontal="left" vertical="top"/>
    </xf>
    <xf numFmtId="0" fontId="16" fillId="3" borderId="1" xfId="11" applyFont="1" applyFill="1" applyBorder="1" applyAlignment="1">
      <alignment vertical="center"/>
    </xf>
    <xf numFmtId="0" fontId="16" fillId="3" borderId="1" xfId="11" applyFont="1" applyFill="1" applyBorder="1" applyAlignment="1">
      <alignment horizontal="right" vertical="center" wrapText="1"/>
    </xf>
    <xf numFmtId="0" fontId="16" fillId="3" borderId="13" xfId="11" applyFont="1" applyFill="1" applyBorder="1" applyAlignment="1">
      <alignment horizontal="right" vertical="center" wrapText="1"/>
    </xf>
    <xf numFmtId="0" fontId="28" fillId="4" borderId="37" xfId="11" applyFont="1" applyFill="1" applyBorder="1" applyAlignment="1">
      <alignment horizontal="right" vertical="center" wrapText="1"/>
    </xf>
    <xf numFmtId="0" fontId="16" fillId="3" borderId="18" xfId="11" applyFont="1" applyFill="1" applyBorder="1" applyAlignment="1">
      <alignment horizontal="left" vertical="top"/>
    </xf>
    <xf numFmtId="0" fontId="16" fillId="3" borderId="0" xfId="11" applyFont="1" applyFill="1" applyBorder="1" applyAlignment="1">
      <alignment vertical="center"/>
    </xf>
    <xf numFmtId="0" fontId="16" fillId="3" borderId="0" xfId="11" applyFont="1" applyFill="1" applyBorder="1" applyAlignment="1">
      <alignment horizontal="right" vertical="center" wrapText="1"/>
    </xf>
    <xf numFmtId="0" fontId="16" fillId="3" borderId="14" xfId="11" applyFont="1" applyFill="1" applyBorder="1" applyAlignment="1">
      <alignment horizontal="right" vertical="center" wrapText="1"/>
    </xf>
    <xf numFmtId="0" fontId="28" fillId="4" borderId="15" xfId="11" applyFont="1" applyFill="1" applyBorder="1" applyAlignment="1">
      <alignment horizontal="right" vertical="center" wrapText="1"/>
    </xf>
    <xf numFmtId="1" fontId="28" fillId="3" borderId="18" xfId="11" quotePrefix="1" applyNumberFormat="1" applyFont="1" applyFill="1" applyBorder="1" applyAlignment="1">
      <alignment horizontal="left" vertical="top"/>
    </xf>
    <xf numFmtId="0" fontId="28" fillId="3" borderId="0" xfId="11" applyFont="1" applyFill="1" applyBorder="1" applyAlignment="1">
      <alignment horizontal="left" vertical="top"/>
    </xf>
    <xf numFmtId="4" fontId="16" fillId="3" borderId="0" xfId="11" applyNumberFormat="1" applyFont="1" applyFill="1" applyBorder="1" applyAlignment="1">
      <alignment vertical="center"/>
    </xf>
    <xf numFmtId="4" fontId="16" fillId="3" borderId="14" xfId="11" applyNumberFormat="1" applyFont="1" applyFill="1" applyBorder="1" applyAlignment="1">
      <alignment vertical="center"/>
    </xf>
    <xf numFmtId="4" fontId="28" fillId="4" borderId="15" xfId="11" applyNumberFormat="1" applyFont="1" applyFill="1" applyBorder="1" applyAlignment="1">
      <alignment horizontal="right" vertical="center"/>
    </xf>
    <xf numFmtId="1" fontId="16" fillId="3" borderId="18" xfId="11" applyNumberFormat="1" applyFont="1" applyFill="1" applyBorder="1" applyAlignment="1">
      <alignment horizontal="left" vertical="top"/>
    </xf>
    <xf numFmtId="4" fontId="16" fillId="3" borderId="13" xfId="11" applyNumberFormat="1" applyFont="1" applyFill="1" applyBorder="1" applyAlignment="1">
      <alignment vertical="center"/>
    </xf>
    <xf numFmtId="4" fontId="16" fillId="4" borderId="15" xfId="11" applyNumberFormat="1" applyFont="1" applyFill="1" applyBorder="1" applyAlignment="1">
      <alignment vertical="center"/>
    </xf>
    <xf numFmtId="1" fontId="28" fillId="3" borderId="19" xfId="11" applyNumberFormat="1" applyFont="1" applyFill="1" applyBorder="1" applyAlignment="1">
      <alignment horizontal="left" vertical="center"/>
    </xf>
    <xf numFmtId="0" fontId="28" fillId="3" borderId="3" xfId="11" applyFont="1" applyFill="1" applyBorder="1" applyAlignment="1">
      <alignment vertical="center"/>
    </xf>
    <xf numFmtId="4" fontId="28" fillId="3" borderId="3" xfId="11" applyNumberFormat="1" applyFont="1" applyFill="1" applyBorder="1" applyAlignment="1">
      <alignment vertical="center"/>
    </xf>
    <xf numFmtId="4" fontId="28" fillId="3" borderId="72" xfId="11" applyNumberFormat="1" applyFont="1" applyFill="1" applyBorder="1" applyAlignment="1">
      <alignment vertical="center"/>
    </xf>
    <xf numFmtId="4" fontId="28" fillId="4" borderId="73" xfId="11" applyNumberFormat="1" applyFont="1" applyFill="1" applyBorder="1" applyAlignment="1">
      <alignment horizontal="right" vertical="center"/>
    </xf>
    <xf numFmtId="0" fontId="28" fillId="3" borderId="0" xfId="11" applyFont="1" applyFill="1" applyAlignment="1">
      <alignment vertical="center"/>
    </xf>
    <xf numFmtId="0" fontId="28" fillId="3" borderId="0" xfId="11" applyFont="1" applyFill="1" applyBorder="1" applyAlignment="1">
      <alignment vertical="center"/>
    </xf>
    <xf numFmtId="4" fontId="16" fillId="4" borderId="15" xfId="11" applyNumberFormat="1" applyFont="1" applyFill="1" applyBorder="1" applyAlignment="1">
      <alignment horizontal="right" vertical="center"/>
    </xf>
    <xf numFmtId="0" fontId="16" fillId="3" borderId="14" xfId="11" applyFont="1" applyFill="1" applyBorder="1" applyAlignment="1">
      <alignment vertical="center"/>
    </xf>
    <xf numFmtId="0" fontId="28" fillId="4" borderId="15" xfId="11" applyFont="1" applyFill="1" applyBorder="1" applyAlignment="1">
      <alignment horizontal="right" vertical="center"/>
    </xf>
    <xf numFmtId="0" fontId="16" fillId="3" borderId="0" xfId="11" applyFont="1" applyFill="1" applyAlignment="1">
      <alignment horizontal="left" vertical="top"/>
    </xf>
    <xf numFmtId="0" fontId="28" fillId="3" borderId="0" xfId="11" applyFont="1" applyFill="1" applyAlignment="1">
      <alignment horizontal="right" vertical="center"/>
    </xf>
    <xf numFmtId="0" fontId="12" fillId="0" borderId="59" xfId="2" applyFont="1" applyFill="1" applyBorder="1" applyAlignment="1">
      <alignment vertical="center"/>
    </xf>
    <xf numFmtId="3" fontId="9" fillId="0" borderId="60" xfId="2" applyNumberFormat="1" applyFont="1" applyBorder="1" applyAlignment="1">
      <alignment vertical="top"/>
    </xf>
    <xf numFmtId="3" fontId="9" fillId="0" borderId="59" xfId="2" applyNumberFormat="1" applyFont="1" applyBorder="1" applyAlignment="1">
      <alignment vertical="top"/>
    </xf>
    <xf numFmtId="3" fontId="9" fillId="0" borderId="71" xfId="2" applyNumberFormat="1" applyFont="1" applyBorder="1" applyAlignment="1">
      <alignment vertical="top"/>
    </xf>
    <xf numFmtId="0" fontId="9" fillId="0" borderId="0" xfId="2" applyFont="1" applyAlignment="1">
      <alignment vertical="top"/>
    </xf>
    <xf numFmtId="0" fontId="9" fillId="0" borderId="0" xfId="2" applyFont="1" applyFill="1" applyAlignment="1">
      <alignment vertical="top"/>
    </xf>
    <xf numFmtId="166" fontId="12" fillId="0" borderId="60" xfId="7" applyNumberFormat="1" applyFont="1" applyFill="1" applyBorder="1" applyAlignment="1">
      <alignment horizontal="center" vertical="center"/>
    </xf>
    <xf numFmtId="3" fontId="9" fillId="2" borderId="15" xfId="2" applyNumberFormat="1" applyFont="1" applyFill="1" applyBorder="1" applyAlignment="1">
      <alignment horizontal="right" vertical="center"/>
    </xf>
    <xf numFmtId="3" fontId="9" fillId="0" borderId="59" xfId="2" applyNumberFormat="1" applyFont="1" applyFill="1" applyBorder="1" applyAlignment="1">
      <alignment vertical="center"/>
    </xf>
    <xf numFmtId="3" fontId="12" fillId="0" borderId="60" xfId="2" applyNumberFormat="1" applyFont="1" applyBorder="1" applyAlignment="1">
      <alignment vertical="center"/>
    </xf>
    <xf numFmtId="0" fontId="9" fillId="0" borderId="59" xfId="2" applyFont="1" applyFill="1" applyBorder="1" applyAlignment="1">
      <alignment horizontal="center" vertical="center"/>
    </xf>
    <xf numFmtId="0" fontId="12" fillId="0" borderId="59" xfId="2" applyFont="1" applyFill="1" applyBorder="1" applyAlignment="1">
      <alignment horizontal="center" vertical="center"/>
    </xf>
    <xf numFmtId="0" fontId="9" fillId="0" borderId="59" xfId="2" applyFont="1" applyFill="1" applyBorder="1" applyAlignment="1">
      <alignment horizontal="right" vertical="center"/>
    </xf>
    <xf numFmtId="3" fontId="12" fillId="0" borderId="59" xfId="2" applyNumberFormat="1" applyFont="1" applyBorder="1" applyAlignment="1">
      <alignment vertical="center"/>
    </xf>
    <xf numFmtId="165" fontId="12" fillId="3" borderId="65" xfId="7" applyNumberFormat="1" applyFont="1" applyFill="1" applyBorder="1" applyAlignment="1">
      <alignment horizontal="left" vertical="center"/>
    </xf>
    <xf numFmtId="165" fontId="12" fillId="3" borderId="70" xfId="7" applyNumberFormat="1" applyFont="1" applyFill="1" applyBorder="1" applyAlignment="1">
      <alignment horizontal="left" vertical="center"/>
    </xf>
    <xf numFmtId="0" fontId="12" fillId="3" borderId="70" xfId="7" applyFont="1" applyFill="1" applyBorder="1" applyAlignment="1">
      <alignment horizontal="left" vertical="center"/>
    </xf>
    <xf numFmtId="0" fontId="12" fillId="3" borderId="70" xfId="7" applyFont="1" applyFill="1" applyBorder="1" applyAlignment="1">
      <alignment horizontal="left" vertical="top" wrapText="1"/>
    </xf>
    <xf numFmtId="0" fontId="12" fillId="3" borderId="58" xfId="7" applyFont="1" applyFill="1" applyBorder="1" applyAlignment="1">
      <alignment horizontal="left" vertical="top" wrapText="1"/>
    </xf>
    <xf numFmtId="0" fontId="9" fillId="0" borderId="41" xfId="3" applyFont="1" applyFill="1" applyBorder="1" applyAlignment="1">
      <alignment horizontal="left"/>
    </xf>
    <xf numFmtId="0" fontId="12" fillId="0" borderId="16" xfId="8" applyFont="1" applyFill="1" applyBorder="1" applyAlignment="1">
      <alignment horizontal="left" vertical="top" wrapText="1"/>
    </xf>
    <xf numFmtId="0" fontId="12" fillId="0" borderId="47" xfId="8" applyFont="1" applyFill="1" applyBorder="1" applyAlignment="1">
      <alignment horizontal="left" vertical="top" wrapText="1"/>
    </xf>
    <xf numFmtId="0" fontId="12" fillId="0" borderId="48" xfId="8" applyFont="1" applyFill="1" applyBorder="1" applyAlignment="1">
      <alignment horizontal="left" vertical="top" wrapText="1"/>
    </xf>
    <xf numFmtId="41" fontId="12" fillId="0" borderId="48" xfId="8" applyNumberFormat="1" applyFont="1" applyFill="1" applyBorder="1" applyAlignment="1">
      <alignment horizontal="left" vertical="top" wrapText="1"/>
    </xf>
    <xf numFmtId="41" fontId="12" fillId="0" borderId="48" xfId="8" applyNumberFormat="1" applyFont="1" applyFill="1" applyBorder="1" applyAlignment="1">
      <alignment horizontal="right" vertical="top" wrapText="1"/>
    </xf>
    <xf numFmtId="41" fontId="12" fillId="2" borderId="48" xfId="8" applyNumberFormat="1" applyFont="1" applyFill="1" applyBorder="1" applyAlignment="1">
      <alignment horizontal="right" vertical="top" wrapText="1"/>
    </xf>
    <xf numFmtId="41" fontId="12" fillId="0" borderId="49" xfId="8" applyNumberFormat="1" applyFont="1" applyFill="1" applyBorder="1" applyAlignment="1">
      <alignment horizontal="right" vertical="top" wrapText="1"/>
    </xf>
    <xf numFmtId="14" fontId="12" fillId="0" borderId="18" xfId="8" applyNumberFormat="1" applyFont="1" applyFill="1" applyBorder="1" applyAlignment="1">
      <alignment horizontal="left" vertical="top" wrapText="1"/>
    </xf>
    <xf numFmtId="0" fontId="12" fillId="0" borderId="43" xfId="8" applyFont="1" applyFill="1" applyBorder="1" applyAlignment="1">
      <alignment horizontal="left" vertical="top" wrapText="1"/>
    </xf>
    <xf numFmtId="0" fontId="12" fillId="0" borderId="44" xfId="8" applyFont="1" applyFill="1" applyBorder="1" applyAlignment="1">
      <alignment horizontal="left" vertical="top" wrapText="1"/>
    </xf>
    <xf numFmtId="41" fontId="12" fillId="0" borderId="44" xfId="8" applyNumberFormat="1" applyFont="1" applyFill="1" applyBorder="1" applyAlignment="1">
      <alignment horizontal="left" vertical="top" wrapText="1"/>
    </xf>
    <xf numFmtId="41" fontId="12" fillId="0" borderId="44" xfId="8" applyNumberFormat="1" applyFont="1" applyFill="1" applyBorder="1" applyAlignment="1">
      <alignment horizontal="right" vertical="top" wrapText="1"/>
    </xf>
    <xf numFmtId="41" fontId="12" fillId="2" borderId="44" xfId="8" applyNumberFormat="1" applyFont="1" applyFill="1" applyBorder="1" applyAlignment="1">
      <alignment horizontal="right" vertical="top" wrapText="1"/>
    </xf>
    <xf numFmtId="41" fontId="12" fillId="0" borderId="50" xfId="8" applyNumberFormat="1" applyFont="1" applyFill="1" applyBorder="1" applyAlignment="1">
      <alignment horizontal="right" vertical="top" wrapText="1"/>
    </xf>
    <xf numFmtId="0" fontId="12" fillId="0" borderId="34" xfId="3" applyFont="1" applyFill="1" applyBorder="1" applyAlignment="1">
      <alignment horizontal="left"/>
    </xf>
    <xf numFmtId="0" fontId="12" fillId="0" borderId="45" xfId="3" applyFont="1" applyFill="1" applyBorder="1" applyAlignment="1">
      <alignment horizontal="left"/>
    </xf>
    <xf numFmtId="0" fontId="12" fillId="0" borderId="46" xfId="3" applyFont="1" applyFill="1" applyBorder="1" applyAlignment="1">
      <alignment horizontal="left"/>
    </xf>
    <xf numFmtId="41" fontId="12" fillId="0" borderId="46" xfId="3" applyNumberFormat="1" applyFont="1" applyFill="1" applyBorder="1" applyAlignment="1">
      <alignment horizontal="left"/>
    </xf>
    <xf numFmtId="41" fontId="12" fillId="0" borderId="46" xfId="3" applyNumberFormat="1" applyFont="1" applyFill="1" applyBorder="1" applyAlignment="1">
      <alignment horizontal="right"/>
    </xf>
    <xf numFmtId="41" fontId="12" fillId="2" borderId="46" xfId="3" applyNumberFormat="1" applyFont="1" applyFill="1" applyBorder="1" applyAlignment="1">
      <alignment horizontal="right"/>
    </xf>
    <xf numFmtId="41" fontId="12" fillId="0" borderId="51" xfId="3" applyNumberFormat="1" applyFont="1" applyFill="1" applyBorder="1" applyAlignment="1">
      <alignment horizontal="right"/>
    </xf>
    <xf numFmtId="0" fontId="5" fillId="0" borderId="0" xfId="2" applyFont="1" applyFill="1" applyBorder="1" applyAlignment="1">
      <alignment vertical="center" wrapText="1"/>
    </xf>
    <xf numFmtId="2" fontId="5" fillId="0" borderId="18" xfId="4" applyNumberFormat="1" applyFont="1" applyFill="1" applyBorder="1" applyAlignment="1">
      <alignment horizontal="left" vertical="center"/>
    </xf>
    <xf numFmtId="0" fontId="13" fillId="3" borderId="18" xfId="1" applyNumberFormat="1" applyFont="1" applyFill="1" applyBorder="1" applyAlignment="1">
      <alignment horizontal="left" vertical="top"/>
    </xf>
    <xf numFmtId="0" fontId="13" fillId="3" borderId="0" xfId="1" applyNumberFormat="1" applyFont="1" applyFill="1" applyBorder="1" applyAlignment="1">
      <alignment horizontal="left" vertical="top"/>
    </xf>
    <xf numFmtId="0" fontId="10" fillId="3" borderId="16" xfId="0" applyNumberFormat="1" applyFont="1" applyFill="1" applyBorder="1" applyAlignment="1">
      <alignment horizontal="left"/>
    </xf>
    <xf numFmtId="0" fontId="10" fillId="3" borderId="2" xfId="0" applyNumberFormat="1" applyFont="1" applyFill="1" applyBorder="1" applyAlignment="1">
      <alignment horizontal="left"/>
    </xf>
    <xf numFmtId="0" fontId="10" fillId="3" borderId="12" xfId="0" applyNumberFormat="1" applyFont="1" applyFill="1" applyBorder="1" applyAlignment="1">
      <alignment horizontal="left"/>
    </xf>
    <xf numFmtId="0" fontId="15" fillId="3" borderId="18" xfId="1" applyNumberFormat="1" applyFont="1" applyFill="1" applyBorder="1" applyAlignment="1">
      <alignment horizontal="left" vertical="top"/>
    </xf>
    <xf numFmtId="0" fontId="15" fillId="3" borderId="0" xfId="1" applyNumberFormat="1" applyFont="1" applyFill="1" applyBorder="1" applyAlignment="1">
      <alignment horizontal="left" vertical="top"/>
    </xf>
    <xf numFmtId="0" fontId="9" fillId="3" borderId="18" xfId="1" applyNumberFormat="1" applyFont="1" applyFill="1" applyBorder="1" applyAlignment="1">
      <alignment horizontal="left" vertical="top"/>
    </xf>
    <xf numFmtId="0" fontId="9" fillId="3" borderId="0" xfId="1" applyNumberFormat="1" applyFont="1" applyFill="1" applyBorder="1" applyAlignment="1">
      <alignment horizontal="left" vertical="top"/>
    </xf>
    <xf numFmtId="0" fontId="18" fillId="3" borderId="16" xfId="0" applyNumberFormat="1" applyFont="1" applyFill="1" applyBorder="1" applyAlignment="1">
      <alignment horizontal="left"/>
    </xf>
    <xf numFmtId="0" fontId="18" fillId="3" borderId="2" xfId="0" applyNumberFormat="1" applyFont="1" applyFill="1" applyBorder="1" applyAlignment="1">
      <alignment horizontal="left"/>
    </xf>
    <xf numFmtId="0" fontId="18" fillId="3" borderId="12" xfId="0" applyNumberFormat="1" applyFont="1" applyFill="1" applyBorder="1" applyAlignment="1">
      <alignment horizontal="left"/>
    </xf>
    <xf numFmtId="0" fontId="12" fillId="3" borderId="18" xfId="1" applyNumberFormat="1" applyFont="1" applyFill="1" applyBorder="1" applyAlignment="1">
      <alignment horizontal="left" vertical="top"/>
    </xf>
    <xf numFmtId="0" fontId="12" fillId="3" borderId="0" xfId="1" applyNumberFormat="1" applyFont="1" applyFill="1" applyBorder="1" applyAlignment="1">
      <alignment horizontal="left" vertical="top"/>
    </xf>
    <xf numFmtId="0" fontId="23" fillId="3" borderId="18" xfId="1" applyNumberFormat="1" applyFont="1" applyFill="1" applyBorder="1" applyAlignment="1">
      <alignment horizontal="left" vertical="top"/>
    </xf>
    <xf numFmtId="0" fontId="23" fillId="3" borderId="0" xfId="1" applyNumberFormat="1" applyFont="1" applyFill="1" applyBorder="1" applyAlignment="1">
      <alignment horizontal="left" vertical="top"/>
    </xf>
    <xf numFmtId="0" fontId="15" fillId="0" borderId="18" xfId="1" applyNumberFormat="1" applyFont="1" applyBorder="1" applyAlignment="1">
      <alignment horizontal="left" vertical="top"/>
    </xf>
    <xf numFmtId="0" fontId="15" fillId="0" borderId="0" xfId="1" applyNumberFormat="1" applyFont="1" applyBorder="1" applyAlignment="1">
      <alignment horizontal="left" vertical="top"/>
    </xf>
    <xf numFmtId="0" fontId="13" fillId="0" borderId="18" xfId="1" applyNumberFormat="1" applyFont="1" applyBorder="1" applyAlignment="1">
      <alignment horizontal="left" vertical="top"/>
    </xf>
    <xf numFmtId="0" fontId="13" fillId="0" borderId="0" xfId="1" applyNumberFormat="1" applyFont="1" applyBorder="1" applyAlignment="1">
      <alignment horizontal="left" vertical="top"/>
    </xf>
    <xf numFmtId="0" fontId="23" fillId="0" borderId="18" xfId="1" applyNumberFormat="1" applyFont="1" applyBorder="1" applyAlignment="1">
      <alignment horizontal="left" vertical="top"/>
    </xf>
    <xf numFmtId="0" fontId="23" fillId="0" borderId="0" xfId="1" applyNumberFormat="1" applyFont="1" applyBorder="1" applyAlignment="1">
      <alignment horizontal="left" vertical="top"/>
    </xf>
    <xf numFmtId="49" fontId="18" fillId="0" borderId="16" xfId="2" applyNumberFormat="1" applyFont="1" applyBorder="1" applyAlignment="1">
      <alignment horizontal="left" vertical="center"/>
    </xf>
    <xf numFmtId="49" fontId="18" fillId="0" borderId="2" xfId="2" applyNumberFormat="1" applyFont="1" applyBorder="1" applyAlignment="1">
      <alignment horizontal="left" vertical="center"/>
    </xf>
    <xf numFmtId="49" fontId="18" fillId="0" borderId="34" xfId="2" applyNumberFormat="1" applyFont="1" applyBorder="1" applyAlignment="1">
      <alignment horizontal="left" vertical="center"/>
    </xf>
    <xf numFmtId="49" fontId="18" fillId="0" borderId="21" xfId="2" applyNumberFormat="1" applyFont="1" applyBorder="1" applyAlignment="1">
      <alignment horizontal="left" vertical="center"/>
    </xf>
    <xf numFmtId="14" fontId="12" fillId="0" borderId="2" xfId="2" applyNumberFormat="1" applyFont="1" applyFill="1" applyBorder="1" applyAlignment="1" applyProtection="1">
      <alignment horizontal="right" vertical="center"/>
      <protection locked="0"/>
    </xf>
    <xf numFmtId="14" fontId="12" fillId="0" borderId="21" xfId="2" applyNumberFormat="1" applyFont="1" applyFill="1" applyBorder="1" applyAlignment="1" applyProtection="1">
      <alignment horizontal="right" vertical="center"/>
      <protection locked="0"/>
    </xf>
    <xf numFmtId="14" fontId="12" fillId="2" borderId="31" xfId="2" applyNumberFormat="1" applyFont="1" applyFill="1" applyBorder="1" applyAlignment="1" applyProtection="1">
      <alignment horizontal="right" vertical="center"/>
      <protection locked="0"/>
    </xf>
    <xf numFmtId="14" fontId="12" fillId="2" borderId="35" xfId="2" applyNumberFormat="1" applyFont="1" applyFill="1" applyBorder="1" applyAlignment="1" applyProtection="1">
      <alignment horizontal="right" vertical="center"/>
      <protection locked="0"/>
    </xf>
    <xf numFmtId="49" fontId="18" fillId="0" borderId="32" xfId="2" applyNumberFormat="1" applyFont="1" applyBorder="1" applyAlignment="1">
      <alignment horizontal="left" vertical="center"/>
    </xf>
    <xf numFmtId="49" fontId="18" fillId="0" borderId="20" xfId="2" applyNumberFormat="1" applyFont="1" applyBorder="1" applyAlignment="1">
      <alignment horizontal="left" vertical="center"/>
    </xf>
    <xf numFmtId="14" fontId="12" fillId="0" borderId="20" xfId="2" applyNumberFormat="1" applyFont="1" applyFill="1" applyBorder="1" applyAlignment="1">
      <alignment horizontal="right" vertical="center"/>
    </xf>
    <xf numFmtId="14" fontId="12" fillId="0" borderId="21" xfId="2" applyNumberFormat="1" applyFont="1" applyFill="1" applyBorder="1" applyAlignment="1">
      <alignment horizontal="right" vertical="center"/>
    </xf>
    <xf numFmtId="14" fontId="12" fillId="2" borderId="33" xfId="2" applyNumberFormat="1" applyFont="1" applyFill="1" applyBorder="1" applyAlignment="1">
      <alignment horizontal="right" vertical="center"/>
    </xf>
    <xf numFmtId="14" fontId="12" fillId="2" borderId="35" xfId="2" applyNumberFormat="1" applyFont="1" applyFill="1" applyBorder="1" applyAlignment="1">
      <alignment horizontal="right" vertical="center"/>
    </xf>
    <xf numFmtId="4" fontId="5" fillId="0" borderId="2" xfId="2" applyNumberFormat="1" applyFont="1" applyFill="1" applyBorder="1" applyAlignment="1">
      <alignment horizontal="right" vertical="center"/>
    </xf>
    <xf numFmtId="0" fontId="5" fillId="0" borderId="0" xfId="2" applyFont="1" applyFill="1" applyBorder="1" applyAlignment="1">
      <alignment horizontal="right" vertical="center" wrapText="1"/>
    </xf>
    <xf numFmtId="0" fontId="5" fillId="0" borderId="0" xfId="3" applyFont="1" applyFill="1" applyBorder="1" applyAlignment="1">
      <alignment horizontal="left" vertical="center" wrapText="1"/>
    </xf>
    <xf numFmtId="4" fontId="5" fillId="0" borderId="0" xfId="2" applyNumberFormat="1" applyFont="1" applyFill="1" applyBorder="1" applyAlignment="1">
      <alignment horizontal="right" vertical="center"/>
    </xf>
    <xf numFmtId="49" fontId="34" fillId="0" borderId="16" xfId="2" applyNumberFormat="1" applyFont="1" applyBorder="1" applyAlignment="1">
      <alignment horizontal="left" vertical="center"/>
    </xf>
    <xf numFmtId="49" fontId="34" fillId="0" borderId="2" xfId="2" applyNumberFormat="1" applyFont="1" applyBorder="1" applyAlignment="1">
      <alignment horizontal="left" vertical="center"/>
    </xf>
    <xf numFmtId="49" fontId="34" fillId="0" borderId="18" xfId="2" applyNumberFormat="1" applyFont="1" applyBorder="1" applyAlignment="1">
      <alignment horizontal="left" vertical="center"/>
    </xf>
    <xf numFmtId="49" fontId="34" fillId="0" borderId="0" xfId="2" applyNumberFormat="1" applyFont="1" applyBorder="1" applyAlignment="1">
      <alignment horizontal="left" vertical="center"/>
    </xf>
    <xf numFmtId="49" fontId="34" fillId="0" borderId="34" xfId="2" applyNumberFormat="1" applyFont="1" applyBorder="1" applyAlignment="1">
      <alignment horizontal="left" vertical="center"/>
    </xf>
    <xf numFmtId="49" fontId="34" fillId="0" borderId="21" xfId="2" applyNumberFormat="1" applyFont="1" applyBorder="1" applyAlignment="1">
      <alignment horizontal="left" vertical="center"/>
    </xf>
    <xf numFmtId="0" fontId="5" fillId="0" borderId="2" xfId="2" applyFont="1" applyFill="1" applyBorder="1" applyAlignment="1">
      <alignment horizontal="right" vertical="center" wrapText="1"/>
    </xf>
    <xf numFmtId="49" fontId="12" fillId="0" borderId="29" xfId="2" applyNumberFormat="1" applyFont="1" applyBorder="1" applyAlignment="1">
      <alignment horizontal="left" vertical="top"/>
    </xf>
    <xf numFmtId="49" fontId="12" fillId="0" borderId="23" xfId="2" applyNumberFormat="1" applyFont="1" applyBorder="1" applyAlignment="1">
      <alignment horizontal="left" vertical="top"/>
    </xf>
    <xf numFmtId="49" fontId="12" fillId="0" borderId="24" xfId="2" applyNumberFormat="1" applyFont="1" applyBorder="1" applyAlignment="1">
      <alignment horizontal="left" vertical="top"/>
    </xf>
    <xf numFmtId="49" fontId="12" fillId="0" borderId="21" xfId="2" applyNumberFormat="1" applyFont="1" applyBorder="1" applyAlignment="1">
      <alignment horizontal="left" vertical="top"/>
    </xf>
    <xf numFmtId="2" fontId="12" fillId="0" borderId="61" xfId="2" applyNumberFormat="1" applyFont="1" applyFill="1" applyBorder="1" applyAlignment="1">
      <alignment horizontal="center" vertical="top"/>
    </xf>
    <xf numFmtId="2" fontId="12" fillId="0" borderId="62" xfId="2" applyNumberFormat="1" applyFont="1" applyFill="1" applyBorder="1" applyAlignment="1">
      <alignment horizontal="center" vertical="top"/>
    </xf>
    <xf numFmtId="2" fontId="12" fillId="2" borderId="30" xfId="2" applyNumberFormat="1" applyFont="1" applyFill="1" applyBorder="1" applyAlignment="1">
      <alignment horizontal="center" vertical="top" wrapText="1"/>
    </xf>
    <xf numFmtId="2" fontId="12" fillId="2" borderId="26" xfId="2" applyNumberFormat="1" applyFont="1" applyFill="1" applyBorder="1" applyAlignment="1">
      <alignment horizontal="center" vertical="top" wrapText="1"/>
    </xf>
    <xf numFmtId="0" fontId="16" fillId="0" borderId="0" xfId="2" applyFont="1" applyBorder="1" applyAlignment="1">
      <alignment horizontal="left" vertical="center" wrapText="1"/>
    </xf>
    <xf numFmtId="0" fontId="28" fillId="3" borderId="2" xfId="11" applyFont="1" applyFill="1" applyBorder="1" applyAlignment="1">
      <alignment horizontal="center" vertical="center" wrapText="1"/>
    </xf>
    <xf numFmtId="0" fontId="28" fillId="3" borderId="12" xfId="11" applyFont="1" applyFill="1" applyBorder="1" applyAlignment="1">
      <alignment horizontal="center" vertical="center" wrapText="1"/>
    </xf>
    <xf numFmtId="0" fontId="17" fillId="3" borderId="2" xfId="1" applyNumberFormat="1" applyFont="1" applyFill="1" applyBorder="1" applyAlignment="1">
      <alignment horizontal="right" vertical="center" wrapText="1"/>
    </xf>
    <xf numFmtId="0" fontId="17" fillId="3" borderId="1" xfId="1" applyNumberFormat="1" applyFont="1" applyFill="1" applyBorder="1" applyAlignment="1">
      <alignment horizontal="right" vertical="center" wrapText="1"/>
    </xf>
    <xf numFmtId="0" fontId="17" fillId="3" borderId="12" xfId="1" applyNumberFormat="1" applyFont="1" applyFill="1" applyBorder="1" applyAlignment="1">
      <alignment horizontal="left" vertical="center" wrapText="1"/>
    </xf>
    <xf numFmtId="0" fontId="17" fillId="3" borderId="13" xfId="1" applyNumberFormat="1" applyFont="1" applyFill="1" applyBorder="1" applyAlignment="1">
      <alignment horizontal="left" vertical="center" wrapText="1"/>
    </xf>
    <xf numFmtId="0" fontId="17" fillId="3" borderId="2" xfId="0" applyNumberFormat="1" applyFont="1" applyFill="1" applyBorder="1" applyAlignment="1">
      <alignment horizontal="right" vertical="center" wrapText="1"/>
    </xf>
    <xf numFmtId="0" fontId="17" fillId="3" borderId="1" xfId="0" applyNumberFormat="1" applyFont="1" applyFill="1" applyBorder="1" applyAlignment="1">
      <alignment horizontal="right" vertical="center" wrapText="1"/>
    </xf>
    <xf numFmtId="0" fontId="17" fillId="3" borderId="12" xfId="0" applyNumberFormat="1" applyFont="1" applyFill="1" applyBorder="1" applyAlignment="1">
      <alignment horizontal="left" vertical="center" wrapText="1"/>
    </xf>
    <xf numFmtId="0" fontId="17" fillId="3" borderId="13" xfId="0" applyNumberFormat="1" applyFont="1" applyFill="1" applyBorder="1" applyAlignment="1">
      <alignment horizontal="left" vertical="center" wrapText="1"/>
    </xf>
    <xf numFmtId="0" fontId="17" fillId="3" borderId="0" xfId="0" applyNumberFormat="1" applyFont="1" applyFill="1" applyBorder="1" applyAlignment="1">
      <alignment horizontal="right" vertical="center" wrapText="1"/>
    </xf>
    <xf numFmtId="0" fontId="17" fillId="3" borderId="14" xfId="0" applyNumberFormat="1" applyFont="1" applyFill="1" applyBorder="1" applyAlignment="1">
      <alignment horizontal="left" vertical="center" wrapText="1"/>
    </xf>
    <xf numFmtId="0" fontId="17" fillId="3" borderId="2" xfId="4" applyFont="1" applyFill="1" applyBorder="1" applyAlignment="1">
      <alignment horizontal="right" vertical="center" wrapText="1"/>
    </xf>
    <xf numFmtId="0" fontId="17" fillId="3" borderId="1" xfId="4" applyFont="1" applyFill="1" applyBorder="1" applyAlignment="1">
      <alignment horizontal="right" vertical="center" wrapText="1"/>
    </xf>
    <xf numFmtId="0" fontId="17" fillId="3" borderId="12" xfId="4" applyFont="1" applyFill="1" applyBorder="1" applyAlignment="1">
      <alignment horizontal="left" vertical="center" wrapText="1"/>
    </xf>
    <xf numFmtId="0" fontId="17" fillId="3" borderId="13" xfId="4" applyFont="1" applyFill="1" applyBorder="1" applyAlignment="1">
      <alignment horizontal="left" vertical="center" wrapText="1"/>
    </xf>
    <xf numFmtId="3" fontId="5" fillId="3" borderId="10" xfId="0" applyNumberFormat="1" applyFont="1" applyFill="1" applyBorder="1" applyAlignment="1">
      <alignment vertical="top" wrapText="1"/>
    </xf>
    <xf numFmtId="0" fontId="15" fillId="3" borderId="0" xfId="0" applyNumberFormat="1" applyFont="1" applyFill="1" applyBorder="1" applyAlignment="1">
      <alignment horizontal="left" vertical="top"/>
    </xf>
    <xf numFmtId="0" fontId="31" fillId="3" borderId="0" xfId="0" applyNumberFormat="1" applyFont="1" applyFill="1" applyBorder="1" applyAlignment="1">
      <alignment horizontal="left" vertical="top"/>
    </xf>
    <xf numFmtId="0" fontId="43" fillId="0" borderId="0" xfId="0" applyNumberFormat="1" applyFont="1" applyAlignment="1">
      <alignment horizontal="left" vertical="top"/>
    </xf>
    <xf numFmtId="0" fontId="3" fillId="0" borderId="0" xfId="0" applyFont="1"/>
    <xf numFmtId="0" fontId="0" fillId="3" borderId="0" xfId="0" applyFill="1"/>
    <xf numFmtId="0" fontId="44" fillId="0" borderId="0" xfId="0" applyNumberFormat="1" applyFont="1" applyAlignment="1"/>
    <xf numFmtId="0" fontId="45" fillId="0" borderId="0" xfId="12" applyNumberFormat="1" applyAlignment="1">
      <alignment vertical="top"/>
    </xf>
  </cellXfs>
  <cellStyles count="13">
    <cellStyle name="Dezimal 3 2" xfId="9"/>
    <cellStyle name="Link" xfId="12" builtinId="8"/>
    <cellStyle name="Prozent" xfId="6" builtinId="5"/>
    <cellStyle name="Standard" xfId="0" builtinId="0"/>
    <cellStyle name="Standard 2" xfId="1"/>
    <cellStyle name="Standard 2 2" xfId="8"/>
    <cellStyle name="Standard 2 3" xfId="3"/>
    <cellStyle name="Standard 3" xfId="5"/>
    <cellStyle name="Standard 3 2" xfId="7"/>
    <cellStyle name="Standard 4" xfId="10"/>
    <cellStyle name="Standard 5" xfId="2"/>
    <cellStyle name="Standard 6" xfId="11"/>
    <cellStyle name="Standard_Auszug_aus_KantonalerGliederung_Anlagespiegel 2" xfId="4"/>
  </cellStyles>
  <dxfs count="10">
    <dxf>
      <fill>
        <patternFill>
          <bgColor rgb="FF92D050"/>
        </patternFill>
      </fill>
    </dxf>
    <dxf>
      <fill>
        <patternFill>
          <bgColor theme="5"/>
        </patternFill>
      </fill>
    </dxf>
    <dxf>
      <fill>
        <patternFill>
          <bgColor rgb="FF92D050"/>
        </patternFill>
      </fill>
    </dxf>
    <dxf>
      <fill>
        <patternFill>
          <bgColor theme="5"/>
        </patternFill>
      </fill>
    </dxf>
    <dxf>
      <font>
        <color theme="2"/>
      </font>
    </dxf>
    <dxf>
      <font>
        <color theme="0"/>
      </font>
    </dxf>
    <dxf>
      <font>
        <color theme="2"/>
      </font>
    </dxf>
    <dxf>
      <font>
        <color theme="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481264</xdr:colOff>
      <xdr:row>3</xdr:row>
      <xdr:rowOff>20052</xdr:rowOff>
    </xdr:from>
    <xdr:to>
      <xdr:col>5</xdr:col>
      <xdr:colOff>484022</xdr:colOff>
      <xdr:row>40</xdr:row>
      <xdr:rowOff>88054</xdr:rowOff>
    </xdr:to>
    <xdr:pic>
      <xdr:nvPicPr>
        <xdr:cNvPr id="2" name="Grafik 1"/>
        <xdr:cNvPicPr>
          <a:picLocks noChangeAspect="1"/>
        </xdr:cNvPicPr>
      </xdr:nvPicPr>
      <xdr:blipFill>
        <a:blip xmlns:r="http://schemas.openxmlformats.org/officeDocument/2006/relationships" r:embed="rId1"/>
        <a:stretch>
          <a:fillRect/>
        </a:stretch>
      </xdr:blipFill>
      <xdr:spPr>
        <a:xfrm>
          <a:off x="481264" y="501315"/>
          <a:ext cx="3812758" cy="6003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430398</xdr:colOff>
      <xdr:row>13</xdr:row>
      <xdr:rowOff>190883</xdr:rowOff>
    </xdr:from>
    <xdr:to>
      <xdr:col>5</xdr:col>
      <xdr:colOff>722786</xdr:colOff>
      <xdr:row>15</xdr:row>
      <xdr:rowOff>362463</xdr:rowOff>
    </xdr:to>
    <xdr:sp macro="" textlink="">
      <xdr:nvSpPr>
        <xdr:cNvPr id="2" name="Textfeld 1"/>
        <xdr:cNvSpPr txBox="1"/>
      </xdr:nvSpPr>
      <xdr:spPr>
        <a:xfrm rot="19955682">
          <a:off x="535173" y="2991233"/>
          <a:ext cx="5769263" cy="79070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400" b="1">
              <a:solidFill>
                <a:srgbClr val="FF0000"/>
              </a:solidFill>
              <a:latin typeface="Arial" panose="020B0604020202020204" pitchFamily="34" charset="0"/>
              <a:cs typeface="Arial" panose="020B0604020202020204" pitchFamily="34" charset="0"/>
            </a:rPr>
            <a:t>separates Excelsheet für die Berechnung der Kennzahlen</a:t>
          </a:r>
          <a:r>
            <a:rPr lang="de-CH" sz="1400" b="1" baseline="0">
              <a:solidFill>
                <a:srgbClr val="FF0000"/>
              </a:solidFill>
              <a:latin typeface="Arial" panose="020B0604020202020204" pitchFamily="34" charset="0"/>
              <a:cs typeface="Arial" panose="020B0604020202020204" pitchFamily="34" charset="0"/>
            </a:rPr>
            <a:t> siehe:</a:t>
          </a:r>
        </a:p>
        <a:p>
          <a:endParaRPr lang="de-CH" sz="1100" baseline="0"/>
        </a:p>
        <a:p>
          <a:r>
            <a:rPr lang="de-CH" sz="1400" baseline="0">
              <a:solidFill>
                <a:srgbClr val="FF0000"/>
              </a:solidFill>
              <a:latin typeface="Arial" panose="020B0604020202020204" pitchFamily="34" charset="0"/>
              <a:cs typeface="Arial" panose="020B0604020202020204" pitchFamily="34" charset="0"/>
            </a:rPr>
            <a:t>www.sz.ch/hrm2</a:t>
          </a:r>
          <a:endParaRPr lang="de-CH" sz="14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ER_ZH_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DFS\USERS\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zoomScaleNormal="100" workbookViewId="0"/>
  </sheetViews>
  <sheetFormatPr baseColWidth="10" defaultColWidth="11.28515625" defaultRowHeight="12.75" outlineLevelRow="2" x14ac:dyDescent="0.2"/>
  <cols>
    <col min="1" max="1" width="47.28515625" style="37" customWidth="1"/>
    <col min="2" max="3" width="15.7109375" style="16" customWidth="1"/>
    <col min="4" max="4" width="15.7109375" style="33" customWidth="1"/>
    <col min="5" max="6" width="11.28515625" style="6"/>
    <col min="7" max="7" width="12.5703125" style="6" bestFit="1" customWidth="1"/>
    <col min="8" max="16384" width="11.28515625" style="6"/>
  </cols>
  <sheetData>
    <row r="1" spans="1:4" s="43" customFormat="1" ht="15" customHeight="1" x14ac:dyDescent="0.3">
      <c r="A1" s="83" t="s">
        <v>119</v>
      </c>
      <c r="B1" s="52" t="s">
        <v>0</v>
      </c>
      <c r="C1" s="66" t="s">
        <v>1</v>
      </c>
      <c r="D1" s="75" t="s">
        <v>0</v>
      </c>
    </row>
    <row r="2" spans="1:4" ht="15" customHeight="1" x14ac:dyDescent="0.2">
      <c r="A2" s="84"/>
      <c r="B2" s="53">
        <v>2021</v>
      </c>
      <c r="C2" s="67">
        <f>B2</f>
        <v>2021</v>
      </c>
      <c r="D2" s="76">
        <f>C2-1</f>
        <v>2020</v>
      </c>
    </row>
    <row r="3" spans="1:4" s="18" customFormat="1" ht="12" x14ac:dyDescent="0.2">
      <c r="A3" s="85"/>
      <c r="B3" s="54"/>
      <c r="C3" s="68"/>
      <c r="D3" s="77"/>
    </row>
    <row r="4" spans="1:4" s="18" customFormat="1" ht="12" hidden="1" outlineLevel="1" x14ac:dyDescent="0.2">
      <c r="A4" s="86" t="s">
        <v>4</v>
      </c>
      <c r="B4" s="54">
        <v>34200152.149999999</v>
      </c>
      <c r="C4" s="69">
        <v>34740600</v>
      </c>
      <c r="D4" s="77"/>
    </row>
    <row r="5" spans="1:4" s="18" customFormat="1" ht="12" hidden="1" outlineLevel="1" x14ac:dyDescent="0.2">
      <c r="A5" s="86" t="s">
        <v>38</v>
      </c>
      <c r="B5" s="54">
        <v>13100402.300000001</v>
      </c>
      <c r="C5" s="69">
        <v>12847400</v>
      </c>
      <c r="D5" s="77"/>
    </row>
    <row r="6" spans="1:4" s="18" customFormat="1" ht="12" hidden="1" outlineLevel="1" x14ac:dyDescent="0.2">
      <c r="A6" s="86" t="s">
        <v>39</v>
      </c>
      <c r="B6" s="54">
        <v>4105000</v>
      </c>
      <c r="C6" s="69">
        <v>4430000</v>
      </c>
      <c r="D6" s="77"/>
    </row>
    <row r="7" spans="1:4" s="18" customFormat="1" ht="12" hidden="1" outlineLevel="1" x14ac:dyDescent="0.2">
      <c r="A7" s="86" t="s">
        <v>40</v>
      </c>
      <c r="B7" s="54">
        <v>0</v>
      </c>
      <c r="C7" s="69">
        <v>0</v>
      </c>
      <c r="D7" s="77"/>
    </row>
    <row r="8" spans="1:4" s="18" customFormat="1" ht="12" hidden="1" outlineLevel="1" x14ac:dyDescent="0.2">
      <c r="A8" s="86" t="s">
        <v>41</v>
      </c>
      <c r="B8" s="54">
        <v>18390400</v>
      </c>
      <c r="C8" s="69">
        <v>18381900</v>
      </c>
      <c r="D8" s="77"/>
    </row>
    <row r="9" spans="1:4" s="18" customFormat="1" ht="12" hidden="1" outlineLevel="1" x14ac:dyDescent="0.2">
      <c r="A9" s="86" t="s">
        <v>42</v>
      </c>
      <c r="B9" s="54">
        <v>240000</v>
      </c>
      <c r="C9" s="69">
        <v>238900</v>
      </c>
      <c r="D9" s="77"/>
    </row>
    <row r="10" spans="1:4" s="18" customFormat="1" ht="12" hidden="1" outlineLevel="1" x14ac:dyDescent="0.2">
      <c r="A10" s="86" t="s">
        <v>21</v>
      </c>
      <c r="B10" s="54">
        <v>1775500</v>
      </c>
      <c r="C10" s="69">
        <v>1909900</v>
      </c>
      <c r="D10" s="77"/>
    </row>
    <row r="11" spans="1:4" s="18" customFormat="1" ht="12" hidden="1" outlineLevel="1" x14ac:dyDescent="0.2">
      <c r="A11" s="86" t="s">
        <v>108</v>
      </c>
      <c r="B11" s="54">
        <v>-365400</v>
      </c>
      <c r="C11" s="69">
        <v>-372800</v>
      </c>
      <c r="D11" s="77"/>
    </row>
    <row r="12" spans="1:4" s="18" customFormat="1" ht="12" collapsed="1" x14ac:dyDescent="0.2">
      <c r="A12" s="86" t="s">
        <v>43</v>
      </c>
      <c r="B12" s="54">
        <f>SUM(B4:B11)</f>
        <v>71446054.450000003</v>
      </c>
      <c r="C12" s="69">
        <f>SUM(C4:C11)</f>
        <v>72175900</v>
      </c>
      <c r="D12" s="77"/>
    </row>
    <row r="13" spans="1:4" s="18" customFormat="1" ht="12" hidden="1" outlineLevel="2" x14ac:dyDescent="0.2">
      <c r="A13" s="86"/>
      <c r="B13" s="54"/>
      <c r="C13" s="69"/>
      <c r="D13" s="77"/>
    </row>
    <row r="14" spans="1:4" s="18" customFormat="1" ht="12" hidden="1" outlineLevel="2" x14ac:dyDescent="0.2">
      <c r="A14" s="86" t="s">
        <v>44</v>
      </c>
      <c r="B14" s="54">
        <v>-35120456.75</v>
      </c>
      <c r="C14" s="69">
        <v>-33770000</v>
      </c>
      <c r="D14" s="77"/>
    </row>
    <row r="15" spans="1:4" s="18" customFormat="1" ht="12" hidden="1" outlineLevel="2" x14ac:dyDescent="0.2">
      <c r="A15" s="86" t="s">
        <v>45</v>
      </c>
      <c r="B15" s="54">
        <v>-1130500</v>
      </c>
      <c r="C15" s="69">
        <v>-1130500</v>
      </c>
      <c r="D15" s="77"/>
    </row>
    <row r="16" spans="1:4" s="18" customFormat="1" ht="12" hidden="1" outlineLevel="2" x14ac:dyDescent="0.2">
      <c r="A16" s="86" t="s">
        <v>22</v>
      </c>
      <c r="B16" s="54">
        <v>-22999999.949999999</v>
      </c>
      <c r="C16" s="69">
        <v>-23469700</v>
      </c>
      <c r="D16" s="77"/>
    </row>
    <row r="17" spans="1:7" s="18" customFormat="1" ht="12" hidden="1" outlineLevel="2" x14ac:dyDescent="0.2">
      <c r="A17" s="86" t="s">
        <v>46</v>
      </c>
      <c r="B17" s="54">
        <v>-35756.800000000003</v>
      </c>
      <c r="C17" s="69">
        <v>-40000</v>
      </c>
      <c r="D17" s="77"/>
    </row>
    <row r="18" spans="1:7" s="18" customFormat="1" ht="12" hidden="1" outlineLevel="2" x14ac:dyDescent="0.2">
      <c r="A18" s="86" t="s">
        <v>47</v>
      </c>
      <c r="B18" s="54">
        <v>-1234.5999999999999</v>
      </c>
      <c r="C18" s="69">
        <v>0</v>
      </c>
      <c r="D18" s="77"/>
    </row>
    <row r="19" spans="1:7" s="18" customFormat="1" ht="12" hidden="1" outlineLevel="2" x14ac:dyDescent="0.2">
      <c r="A19" s="86" t="s">
        <v>24</v>
      </c>
      <c r="B19" s="54">
        <v>-8700123.4499999993</v>
      </c>
      <c r="C19" s="69">
        <v>-8595600</v>
      </c>
      <c r="D19" s="77"/>
    </row>
    <row r="20" spans="1:7" s="18" customFormat="1" ht="12" hidden="1" outlineLevel="2" x14ac:dyDescent="0.2">
      <c r="A20" s="86" t="s">
        <v>42</v>
      </c>
      <c r="B20" s="54">
        <v>-240000</v>
      </c>
      <c r="C20" s="69">
        <v>-238900</v>
      </c>
      <c r="D20" s="77"/>
    </row>
    <row r="21" spans="1:7" s="18" customFormat="1" ht="12" hidden="1" outlineLevel="2" x14ac:dyDescent="0.2">
      <c r="A21" s="86" t="s">
        <v>21</v>
      </c>
      <c r="B21" s="54">
        <v>-1775500</v>
      </c>
      <c r="C21" s="69">
        <v>-1909900</v>
      </c>
      <c r="D21" s="77"/>
    </row>
    <row r="22" spans="1:7" s="18" customFormat="1" ht="12" collapsed="1" x14ac:dyDescent="0.2">
      <c r="A22" s="86" t="s">
        <v>48</v>
      </c>
      <c r="B22" s="54">
        <f>SUM(B14:B21)</f>
        <v>-70003571.549999997</v>
      </c>
      <c r="C22" s="69">
        <f>SUM(C14:C21)</f>
        <v>-69154600</v>
      </c>
      <c r="D22" s="77"/>
    </row>
    <row r="23" spans="1:7" s="45" customFormat="1" ht="18" customHeight="1" x14ac:dyDescent="0.2">
      <c r="A23" s="87" t="s">
        <v>49</v>
      </c>
      <c r="B23" s="56">
        <f>B22+B12</f>
        <v>1442482.900000006</v>
      </c>
      <c r="C23" s="70">
        <f>C22+C12</f>
        <v>3021300</v>
      </c>
      <c r="D23" s="78"/>
    </row>
    <row r="24" spans="1:7" s="18" customFormat="1" ht="12" x14ac:dyDescent="0.2">
      <c r="A24" s="86"/>
      <c r="B24" s="54"/>
      <c r="C24" s="69"/>
      <c r="D24" s="77"/>
    </row>
    <row r="25" spans="1:7" s="18" customFormat="1" ht="12" x14ac:dyDescent="0.2">
      <c r="A25" s="86" t="s">
        <v>20</v>
      </c>
      <c r="B25" s="54">
        <v>1200500</v>
      </c>
      <c r="C25" s="69">
        <v>1446100</v>
      </c>
      <c r="D25" s="77"/>
      <c r="G25" s="16"/>
    </row>
    <row r="26" spans="1:7" s="18" customFormat="1" ht="12" x14ac:dyDescent="0.2">
      <c r="A26" s="86" t="s">
        <v>23</v>
      </c>
      <c r="B26" s="54">
        <v>-3100500.1</v>
      </c>
      <c r="C26" s="69">
        <v>-3051100</v>
      </c>
      <c r="D26" s="77"/>
    </row>
    <row r="27" spans="1:7" s="17" customFormat="1" ht="18" customHeight="1" x14ac:dyDescent="0.2">
      <c r="A27" s="85" t="s">
        <v>50</v>
      </c>
      <c r="B27" s="57">
        <f>B26+B25</f>
        <v>-1900000.1</v>
      </c>
      <c r="C27" s="71">
        <f>C26+C25</f>
        <v>-1605000</v>
      </c>
      <c r="D27" s="79"/>
    </row>
    <row r="28" spans="1:7" s="18" customFormat="1" ht="12" x14ac:dyDescent="0.2">
      <c r="A28" s="86"/>
      <c r="B28" s="54"/>
      <c r="C28" s="69"/>
      <c r="D28" s="77"/>
    </row>
    <row r="29" spans="1:7" s="45" customFormat="1" ht="18" customHeight="1" x14ac:dyDescent="0.2">
      <c r="A29" s="88" t="s">
        <v>51</v>
      </c>
      <c r="B29" s="58">
        <f>B23+B27</f>
        <v>-457517.19999999413</v>
      </c>
      <c r="C29" s="72">
        <f>C23+C27</f>
        <v>1416300</v>
      </c>
      <c r="D29" s="80"/>
    </row>
    <row r="30" spans="1:7" s="18" customFormat="1" ht="12" x14ac:dyDescent="0.2">
      <c r="A30" s="86"/>
      <c r="B30" s="54"/>
      <c r="C30" s="69"/>
      <c r="D30" s="77"/>
    </row>
    <row r="31" spans="1:7" s="18" customFormat="1" ht="12" x14ac:dyDescent="0.2">
      <c r="A31" s="86" t="s">
        <v>52</v>
      </c>
      <c r="B31" s="54"/>
      <c r="C31" s="69"/>
      <c r="D31" s="77"/>
    </row>
    <row r="32" spans="1:7" s="18" customFormat="1" ht="18" customHeight="1" x14ac:dyDescent="0.2">
      <c r="A32" s="86" t="s">
        <v>55</v>
      </c>
      <c r="B32" s="54"/>
      <c r="C32" s="69"/>
      <c r="D32" s="77"/>
    </row>
    <row r="33" spans="1:4" s="18" customFormat="1" ht="12" x14ac:dyDescent="0.2">
      <c r="A33" s="86"/>
      <c r="B33" s="54"/>
      <c r="C33" s="69"/>
      <c r="D33" s="77"/>
    </row>
    <row r="34" spans="1:4" s="45" customFormat="1" ht="18" customHeight="1" x14ac:dyDescent="0.2">
      <c r="A34" s="88" t="s">
        <v>53</v>
      </c>
      <c r="B34" s="58">
        <f>B32-B31</f>
        <v>0</v>
      </c>
      <c r="C34" s="72">
        <f>C32-C31</f>
        <v>0</v>
      </c>
      <c r="D34" s="80"/>
    </row>
    <row r="35" spans="1:4" s="18" customFormat="1" ht="12" x14ac:dyDescent="0.2">
      <c r="A35" s="86"/>
      <c r="B35" s="54"/>
      <c r="C35" s="69"/>
      <c r="D35" s="77"/>
    </row>
    <row r="36" spans="1:4" s="45" customFormat="1" ht="18" customHeight="1" x14ac:dyDescent="0.2">
      <c r="A36" s="88" t="s">
        <v>54</v>
      </c>
      <c r="B36" s="58">
        <f>B29-B34</f>
        <v>-457517.19999999413</v>
      </c>
      <c r="C36" s="72">
        <f>C29-C34</f>
        <v>1416300</v>
      </c>
      <c r="D36" s="80">
        <v>2407503.81</v>
      </c>
    </row>
    <row r="37" spans="1:4" s="18" customFormat="1" ht="12" x14ac:dyDescent="0.2">
      <c r="A37" s="86"/>
      <c r="B37" s="54"/>
      <c r="C37" s="69"/>
      <c r="D37" s="77"/>
    </row>
    <row r="38" spans="1:4" s="46" customFormat="1" ht="12" x14ac:dyDescent="0.2">
      <c r="A38" s="89" t="s">
        <v>56</v>
      </c>
      <c r="B38" s="54">
        <f>B12+B25+B31</f>
        <v>72646554.450000003</v>
      </c>
      <c r="C38" s="69">
        <f>C12+C25+C31</f>
        <v>73622000</v>
      </c>
      <c r="D38" s="81">
        <v>77135733.409999996</v>
      </c>
    </row>
    <row r="39" spans="1:4" s="46" customFormat="1" ht="12" x14ac:dyDescent="0.2">
      <c r="A39" s="89" t="s">
        <v>57</v>
      </c>
      <c r="B39" s="54">
        <f>B22+B26+B32</f>
        <v>-73104071.649999991</v>
      </c>
      <c r="C39" s="69">
        <f>C22+C26+C32</f>
        <v>-72205700</v>
      </c>
      <c r="D39" s="81">
        <v>-74728229.599999994</v>
      </c>
    </row>
    <row r="40" spans="1:4" s="18" customFormat="1" ht="12" x14ac:dyDescent="0.2">
      <c r="A40" s="86"/>
      <c r="B40" s="73"/>
      <c r="C40" s="73"/>
      <c r="D40" s="82"/>
    </row>
    <row r="41" spans="1:4" x14ac:dyDescent="0.2">
      <c r="A41" s="90"/>
      <c r="B41" s="73"/>
      <c r="C41" s="73"/>
      <c r="D41" s="82"/>
    </row>
    <row r="42" spans="1:4" s="43" customFormat="1" ht="15" customHeight="1" x14ac:dyDescent="0.3">
      <c r="A42" s="83" t="s">
        <v>120</v>
      </c>
      <c r="B42" s="52" t="s">
        <v>0</v>
      </c>
      <c r="C42" s="66" t="s">
        <v>1</v>
      </c>
      <c r="D42" s="75" t="s">
        <v>0</v>
      </c>
    </row>
    <row r="43" spans="1:4" ht="15" customHeight="1" x14ac:dyDescent="0.2">
      <c r="A43" s="84"/>
      <c r="B43" s="53">
        <v>2021</v>
      </c>
      <c r="C43" s="67">
        <f>B43</f>
        <v>2021</v>
      </c>
      <c r="D43" s="76">
        <f>C43-1</f>
        <v>2020</v>
      </c>
    </row>
    <row r="44" spans="1:4" s="18" customFormat="1" ht="12" x14ac:dyDescent="0.2">
      <c r="A44" s="85"/>
      <c r="B44" s="54"/>
      <c r="C44" s="68"/>
      <c r="D44" s="77"/>
    </row>
    <row r="45" spans="1:4" s="18" customFormat="1" ht="12" x14ac:dyDescent="0.2">
      <c r="A45" s="86" t="s">
        <v>73</v>
      </c>
      <c r="B45" s="54">
        <v>3280123.45</v>
      </c>
      <c r="C45" s="69">
        <v>5750000</v>
      </c>
      <c r="D45" s="77">
        <v>7117866.2000000002</v>
      </c>
    </row>
    <row r="46" spans="1:4" s="18" customFormat="1" ht="12" x14ac:dyDescent="0.2">
      <c r="A46" s="86" t="s">
        <v>74</v>
      </c>
      <c r="B46" s="54">
        <v>-475800.2</v>
      </c>
      <c r="C46" s="69">
        <v>-500000</v>
      </c>
      <c r="D46" s="77">
        <v>-3463852.55</v>
      </c>
    </row>
    <row r="47" spans="1:4" s="45" customFormat="1" ht="18" customHeight="1" x14ac:dyDescent="0.2">
      <c r="A47" s="87" t="s">
        <v>121</v>
      </c>
      <c r="B47" s="56">
        <f>B46+B45</f>
        <v>2804323.25</v>
      </c>
      <c r="C47" s="70">
        <f>C46+C45</f>
        <v>5250000</v>
      </c>
      <c r="D47" s="78">
        <f>D46+D45</f>
        <v>3654013.6500000004</v>
      </c>
    </row>
    <row r="48" spans="1:4" x14ac:dyDescent="0.2">
      <c r="A48" s="91"/>
      <c r="B48" s="92"/>
      <c r="C48" s="92"/>
      <c r="D48" s="82"/>
    </row>
    <row r="49" spans="1:4" x14ac:dyDescent="0.2">
      <c r="A49" s="91"/>
      <c r="B49" s="92"/>
      <c r="C49" s="92"/>
      <c r="D49" s="82"/>
    </row>
    <row r="50" spans="1:4" x14ac:dyDescent="0.2">
      <c r="A50" s="93" t="s">
        <v>109</v>
      </c>
      <c r="B50" s="92"/>
      <c r="C50" s="92"/>
      <c r="D50" s="82"/>
    </row>
    <row r="51" spans="1:4" x14ac:dyDescent="0.2">
      <c r="A51" s="93" t="s">
        <v>110</v>
      </c>
      <c r="B51" s="92"/>
      <c r="C51" s="92"/>
      <c r="D51" s="82"/>
    </row>
    <row r="52" spans="1:4" x14ac:dyDescent="0.2">
      <c r="A52" s="93"/>
      <c r="B52" s="92"/>
      <c r="C52" s="92"/>
      <c r="D52" s="82"/>
    </row>
    <row r="53" spans="1:4" x14ac:dyDescent="0.2">
      <c r="A53" s="93" t="s">
        <v>113</v>
      </c>
      <c r="B53" s="92"/>
      <c r="C53" s="92"/>
      <c r="D53" s="82"/>
    </row>
    <row r="54" spans="1:4" x14ac:dyDescent="0.2">
      <c r="A54" s="74"/>
      <c r="B54" s="73"/>
      <c r="C54" s="73"/>
      <c r="D54" s="73"/>
    </row>
  </sheetData>
  <pageMargins left="0.59055118110236227" right="0.39370078740157483" top="0.78740157480314965" bottom="0.39370078740157483" header="0.39370078740157483" footer="0.31496062992125984"/>
  <pageSetup paperSize="9" orientation="portrait" r:id="rId1"/>
  <headerFooter>
    <oddHeader>&amp;L&amp;"Arial Black,Fett"&amp;14ERFOLGSRECHNUNG</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zoomScaleNormal="100" workbookViewId="0">
      <selection sqref="A1:D1"/>
    </sheetView>
  </sheetViews>
  <sheetFormatPr baseColWidth="10" defaultColWidth="11.28515625" defaultRowHeight="12.75" outlineLevelRow="1" x14ac:dyDescent="0.2"/>
  <cols>
    <col min="1" max="1" width="1.5703125" style="8" customWidth="1"/>
    <col min="2" max="2" width="4.7109375" style="8" bestFit="1" customWidth="1"/>
    <col min="3" max="3" width="1.28515625" style="8" customWidth="1"/>
    <col min="4" max="4" width="37.140625" style="13" customWidth="1"/>
    <col min="5" max="5" width="15.7109375" style="9" customWidth="1"/>
    <col min="6" max="7" width="15.7109375" style="11" customWidth="1"/>
    <col min="8" max="8" width="11.28515625" style="3"/>
    <col min="9" max="9" width="42.42578125" style="3" bestFit="1" customWidth="1"/>
    <col min="10" max="16384" width="11.28515625" style="3"/>
  </cols>
  <sheetData>
    <row r="1" spans="1:9" s="5" customFormat="1" ht="15" customHeight="1" x14ac:dyDescent="0.3">
      <c r="A1" s="633" t="s">
        <v>117</v>
      </c>
      <c r="B1" s="634"/>
      <c r="C1" s="634"/>
      <c r="D1" s="635"/>
      <c r="E1" s="47" t="s">
        <v>0</v>
      </c>
      <c r="F1" s="110" t="s">
        <v>1</v>
      </c>
      <c r="G1" s="132" t="s">
        <v>0</v>
      </c>
    </row>
    <row r="2" spans="1:9" ht="15" customHeight="1" x14ac:dyDescent="0.2">
      <c r="A2" s="143"/>
      <c r="B2" s="139"/>
      <c r="C2" s="139"/>
      <c r="D2" s="140"/>
      <c r="E2" s="48">
        <v>2021</v>
      </c>
      <c r="F2" s="112">
        <f>E2</f>
        <v>2021</v>
      </c>
      <c r="G2" s="133">
        <f>E2-1</f>
        <v>2020</v>
      </c>
    </row>
    <row r="3" spans="1:9" x14ac:dyDescent="0.2">
      <c r="A3" s="130"/>
      <c r="B3" s="144"/>
      <c r="C3" s="144"/>
      <c r="D3" s="145"/>
      <c r="E3" s="61"/>
      <c r="F3" s="115"/>
      <c r="G3" s="134"/>
    </row>
    <row r="4" spans="1:9" s="4" customFormat="1" ht="23.25" customHeight="1" x14ac:dyDescent="0.2">
      <c r="A4" s="636">
        <v>1</v>
      </c>
      <c r="B4" s="637"/>
      <c r="C4" s="146" t="s">
        <v>126</v>
      </c>
      <c r="D4" s="147"/>
      <c r="E4" s="51">
        <f>E5+E12</f>
        <v>465000</v>
      </c>
      <c r="F4" s="122">
        <v>16847300</v>
      </c>
      <c r="G4" s="160"/>
    </row>
    <row r="5" spans="1:9" s="4" customFormat="1" ht="23.25" customHeight="1" x14ac:dyDescent="0.2">
      <c r="A5" s="636">
        <v>15</v>
      </c>
      <c r="B5" s="637"/>
      <c r="C5" s="146" t="s">
        <v>127</v>
      </c>
      <c r="D5" s="147"/>
      <c r="E5" s="51">
        <f>E6</f>
        <v>315000</v>
      </c>
      <c r="F5" s="122">
        <v>15329300</v>
      </c>
      <c r="G5" s="160"/>
    </row>
    <row r="6" spans="1:9" s="4" customFormat="1" ht="23.25" customHeight="1" x14ac:dyDescent="0.2">
      <c r="A6" s="636">
        <v>1500</v>
      </c>
      <c r="B6" s="637"/>
      <c r="C6" s="146" t="s">
        <v>127</v>
      </c>
      <c r="D6" s="147"/>
      <c r="E6" s="51">
        <f>E7+E9</f>
        <v>315000</v>
      </c>
      <c r="F6" s="122">
        <f>F7+F9</f>
        <v>315000</v>
      </c>
      <c r="G6" s="160"/>
    </row>
    <row r="7" spans="1:9" x14ac:dyDescent="0.2">
      <c r="A7" s="631">
        <v>50</v>
      </c>
      <c r="B7" s="632"/>
      <c r="C7" s="118" t="s">
        <v>60</v>
      </c>
      <c r="D7" s="151"/>
      <c r="E7" s="49">
        <f>SUM(E8:E8)</f>
        <v>560000</v>
      </c>
      <c r="F7" s="115">
        <f>SUM(F8:F8)</f>
        <v>560000</v>
      </c>
      <c r="G7" s="134"/>
    </row>
    <row r="8" spans="1:9" s="187" customFormat="1" hidden="1" outlineLevel="1" x14ac:dyDescent="0.2">
      <c r="A8" s="185"/>
      <c r="B8" s="154">
        <v>506</v>
      </c>
      <c r="C8" s="186"/>
      <c r="D8" s="154" t="s">
        <v>132</v>
      </c>
      <c r="E8" s="183">
        <v>560000</v>
      </c>
      <c r="F8" s="168">
        <v>560000</v>
      </c>
      <c r="G8" s="179"/>
    </row>
    <row r="9" spans="1:9" collapsed="1" x14ac:dyDescent="0.2">
      <c r="A9" s="631">
        <v>63</v>
      </c>
      <c r="B9" s="632"/>
      <c r="C9" s="152" t="s">
        <v>63</v>
      </c>
      <c r="D9" s="154"/>
      <c r="E9" s="49">
        <f>SUM(E10)</f>
        <v>-245000</v>
      </c>
      <c r="F9" s="115">
        <f>SUM(F10)</f>
        <v>-245000</v>
      </c>
      <c r="G9" s="134"/>
    </row>
    <row r="10" spans="1:9" s="187" customFormat="1" hidden="1" outlineLevel="1" x14ac:dyDescent="0.2">
      <c r="A10" s="185"/>
      <c r="B10" s="151">
        <v>463</v>
      </c>
      <c r="C10" s="186"/>
      <c r="D10" s="154" t="s">
        <v>114</v>
      </c>
      <c r="E10" s="183">
        <v>-245000</v>
      </c>
      <c r="F10" s="168">
        <v>-245000</v>
      </c>
      <c r="G10" s="179"/>
    </row>
    <row r="11" spans="1:9" collapsed="1" x14ac:dyDescent="0.2">
      <c r="A11" s="128"/>
      <c r="B11" s="118"/>
      <c r="C11" s="153"/>
      <c r="D11" s="154"/>
      <c r="E11" s="49"/>
      <c r="F11" s="115"/>
      <c r="G11" s="134"/>
    </row>
    <row r="12" spans="1:9" s="4" customFormat="1" ht="23.25" customHeight="1" x14ac:dyDescent="0.2">
      <c r="A12" s="636">
        <v>16</v>
      </c>
      <c r="B12" s="637"/>
      <c r="C12" s="146" t="s">
        <v>128</v>
      </c>
      <c r="D12" s="147"/>
      <c r="E12" s="51">
        <f>E15</f>
        <v>150000</v>
      </c>
      <c r="F12" s="122">
        <f>F15</f>
        <v>560000</v>
      </c>
      <c r="G12" s="160"/>
    </row>
    <row r="13" spans="1:9" s="41" customFormat="1" hidden="1" x14ac:dyDescent="0.2">
      <c r="A13" s="645">
        <v>150</v>
      </c>
      <c r="B13" s="646"/>
      <c r="C13" s="149" t="s">
        <v>127</v>
      </c>
      <c r="D13" s="150"/>
      <c r="E13" s="62">
        <f>E15</f>
        <v>150000</v>
      </c>
      <c r="F13" s="141">
        <f>F15</f>
        <v>560000</v>
      </c>
      <c r="G13" s="161"/>
      <c r="I13" s="42"/>
    </row>
    <row r="14" spans="1:9" hidden="1" x14ac:dyDescent="0.2">
      <c r="A14" s="148"/>
      <c r="B14" s="146"/>
      <c r="C14" s="146"/>
      <c r="D14" s="147"/>
      <c r="E14" s="49"/>
      <c r="F14" s="115"/>
      <c r="G14" s="134"/>
    </row>
    <row r="15" spans="1:9" s="4" customFormat="1" ht="23.25" customHeight="1" x14ac:dyDescent="0.2">
      <c r="A15" s="636">
        <v>1610</v>
      </c>
      <c r="B15" s="637"/>
      <c r="C15" s="146" t="s">
        <v>129</v>
      </c>
      <c r="D15" s="147"/>
      <c r="E15" s="51">
        <f>E16</f>
        <v>150000</v>
      </c>
      <c r="F15" s="122">
        <f>F16</f>
        <v>560000</v>
      </c>
      <c r="G15" s="160"/>
    </row>
    <row r="16" spans="1:9" x14ac:dyDescent="0.2">
      <c r="A16" s="631">
        <v>50</v>
      </c>
      <c r="B16" s="632"/>
      <c r="C16" s="118" t="s">
        <v>60</v>
      </c>
      <c r="D16" s="151"/>
      <c r="E16" s="49">
        <f>SUM(E17:E17)</f>
        <v>150000</v>
      </c>
      <c r="F16" s="115">
        <f>SUM(F17:F17)</f>
        <v>560000</v>
      </c>
      <c r="G16" s="134"/>
    </row>
    <row r="17" spans="1:9" s="187" customFormat="1" hidden="1" outlineLevel="1" x14ac:dyDescent="0.2">
      <c r="A17" s="185"/>
      <c r="B17" s="154">
        <v>504</v>
      </c>
      <c r="C17" s="186"/>
      <c r="D17" s="154" t="s">
        <v>133</v>
      </c>
      <c r="E17" s="183">
        <v>150000</v>
      </c>
      <c r="F17" s="168">
        <v>560000</v>
      </c>
      <c r="G17" s="179"/>
    </row>
    <row r="18" spans="1:9" collapsed="1" x14ac:dyDescent="0.2">
      <c r="A18" s="128"/>
      <c r="B18" s="152"/>
      <c r="C18" s="153"/>
      <c r="D18" s="154"/>
      <c r="E18" s="49"/>
      <c r="F18" s="115"/>
      <c r="G18" s="134"/>
    </row>
    <row r="19" spans="1:9" x14ac:dyDescent="0.2">
      <c r="A19" s="631"/>
      <c r="B19" s="632"/>
      <c r="C19" s="118"/>
      <c r="D19" s="151"/>
      <c r="E19" s="49"/>
      <c r="F19" s="115"/>
      <c r="G19" s="134"/>
    </row>
    <row r="20" spans="1:9" s="4" customFormat="1" ht="23.25" customHeight="1" x14ac:dyDescent="0.2">
      <c r="A20" s="636">
        <v>2</v>
      </c>
      <c r="B20" s="637"/>
      <c r="C20" s="146" t="s">
        <v>5</v>
      </c>
      <c r="D20" s="147"/>
      <c r="E20" s="51">
        <f>E21</f>
        <v>375000</v>
      </c>
      <c r="F20" s="122">
        <v>16847300</v>
      </c>
      <c r="G20" s="160"/>
    </row>
    <row r="21" spans="1:9" s="4" customFormat="1" ht="23.25" customHeight="1" x14ac:dyDescent="0.2">
      <c r="A21" s="636">
        <v>21</v>
      </c>
      <c r="B21" s="637"/>
      <c r="C21" s="146" t="s">
        <v>6</v>
      </c>
      <c r="D21" s="147"/>
      <c r="E21" s="51">
        <f>E24+E30</f>
        <v>375000</v>
      </c>
      <c r="F21" s="122">
        <v>15329300</v>
      </c>
      <c r="G21" s="160"/>
    </row>
    <row r="22" spans="1:9" s="41" customFormat="1" hidden="1" x14ac:dyDescent="0.2">
      <c r="A22" s="645">
        <v>212</v>
      </c>
      <c r="B22" s="646"/>
      <c r="C22" s="149" t="s">
        <v>2</v>
      </c>
      <c r="D22" s="150"/>
      <c r="E22" s="62">
        <f>E24</f>
        <v>200000</v>
      </c>
      <c r="F22" s="141">
        <f>F24</f>
        <v>560000</v>
      </c>
      <c r="G22" s="161"/>
      <c r="I22" s="42"/>
    </row>
    <row r="23" spans="1:9" s="4" customFormat="1" hidden="1" x14ac:dyDescent="0.2">
      <c r="A23" s="148"/>
      <c r="B23" s="146"/>
      <c r="C23" s="146"/>
      <c r="D23" s="147"/>
      <c r="E23" s="51"/>
      <c r="F23" s="122"/>
      <c r="G23" s="160"/>
    </row>
    <row r="24" spans="1:9" s="4" customFormat="1" ht="23.25" customHeight="1" x14ac:dyDescent="0.2">
      <c r="A24" s="636">
        <v>2120</v>
      </c>
      <c r="B24" s="637"/>
      <c r="C24" s="146" t="s">
        <v>2</v>
      </c>
      <c r="D24" s="147"/>
      <c r="E24" s="51">
        <f>E25+E33</f>
        <v>200000</v>
      </c>
      <c r="F24" s="122">
        <f>F25+F33</f>
        <v>560000</v>
      </c>
      <c r="G24" s="160"/>
    </row>
    <row r="25" spans="1:9" x14ac:dyDescent="0.2">
      <c r="A25" s="631">
        <v>50</v>
      </c>
      <c r="B25" s="632"/>
      <c r="C25" s="118" t="s">
        <v>60</v>
      </c>
      <c r="D25" s="151"/>
      <c r="E25" s="49">
        <f>SUM(E26:E26)</f>
        <v>200000</v>
      </c>
      <c r="F25" s="115">
        <f>SUM(F26:F26)</f>
        <v>560000</v>
      </c>
      <c r="G25" s="134"/>
    </row>
    <row r="26" spans="1:9" s="187" customFormat="1" hidden="1" outlineLevel="1" x14ac:dyDescent="0.2">
      <c r="A26" s="185"/>
      <c r="B26" s="154">
        <v>506</v>
      </c>
      <c r="C26" s="186"/>
      <c r="D26" s="154" t="s">
        <v>132</v>
      </c>
      <c r="E26" s="183">
        <v>200000</v>
      </c>
      <c r="F26" s="168">
        <v>560000</v>
      </c>
      <c r="G26" s="179"/>
    </row>
    <row r="27" spans="1:9" collapsed="1" x14ac:dyDescent="0.2">
      <c r="A27" s="128"/>
      <c r="B27" s="152"/>
      <c r="C27" s="153"/>
      <c r="D27" s="154"/>
      <c r="E27" s="49"/>
      <c r="F27" s="115"/>
      <c r="G27" s="134"/>
    </row>
    <row r="28" spans="1:9" s="41" customFormat="1" hidden="1" x14ac:dyDescent="0.2">
      <c r="A28" s="645">
        <v>217</v>
      </c>
      <c r="B28" s="646"/>
      <c r="C28" s="149" t="s">
        <v>130</v>
      </c>
      <c r="D28" s="150"/>
      <c r="E28" s="62">
        <f>E30</f>
        <v>175000</v>
      </c>
      <c r="F28" s="141">
        <f>F30</f>
        <v>560000</v>
      </c>
      <c r="G28" s="161"/>
      <c r="I28" s="42"/>
    </row>
    <row r="29" spans="1:9" hidden="1" x14ac:dyDescent="0.2">
      <c r="A29" s="128"/>
      <c r="B29" s="152"/>
      <c r="C29" s="153"/>
      <c r="D29" s="154"/>
      <c r="E29" s="49"/>
      <c r="F29" s="115"/>
      <c r="G29" s="134"/>
    </row>
    <row r="30" spans="1:9" s="4" customFormat="1" ht="23.25" customHeight="1" x14ac:dyDescent="0.2">
      <c r="A30" s="636">
        <v>2170</v>
      </c>
      <c r="B30" s="637"/>
      <c r="C30" s="146" t="s">
        <v>131</v>
      </c>
      <c r="D30" s="147"/>
      <c r="E30" s="51">
        <f>E31</f>
        <v>175000</v>
      </c>
      <c r="F30" s="122">
        <f>F31</f>
        <v>560000</v>
      </c>
      <c r="G30" s="160"/>
    </row>
    <row r="31" spans="1:9" x14ac:dyDescent="0.2">
      <c r="A31" s="631">
        <v>50</v>
      </c>
      <c r="B31" s="632"/>
      <c r="C31" s="118" t="s">
        <v>60</v>
      </c>
      <c r="D31" s="151"/>
      <c r="E31" s="49">
        <f>SUM(E32:E32)</f>
        <v>175000</v>
      </c>
      <c r="F31" s="115">
        <f>SUM(F32:F32)</f>
        <v>560000</v>
      </c>
      <c r="G31" s="134"/>
    </row>
    <row r="32" spans="1:9" s="187" customFormat="1" hidden="1" outlineLevel="1" x14ac:dyDescent="0.2">
      <c r="A32" s="185"/>
      <c r="B32" s="154">
        <v>504</v>
      </c>
      <c r="C32" s="186">
        <v>504</v>
      </c>
      <c r="D32" s="154" t="s">
        <v>133</v>
      </c>
      <c r="E32" s="183">
        <v>175000</v>
      </c>
      <c r="F32" s="168">
        <v>560000</v>
      </c>
      <c r="G32" s="179"/>
    </row>
    <row r="33" spans="1:7" collapsed="1" x14ac:dyDescent="0.2">
      <c r="A33" s="631"/>
      <c r="B33" s="632"/>
      <c r="C33" s="152"/>
      <c r="D33" s="154"/>
      <c r="E33" s="49"/>
      <c r="F33" s="115"/>
      <c r="G33" s="134"/>
    </row>
    <row r="34" spans="1:7" x14ac:dyDescent="0.2">
      <c r="A34" s="128"/>
      <c r="B34" s="118"/>
      <c r="C34" s="153"/>
      <c r="D34" s="154"/>
      <c r="E34" s="49"/>
      <c r="F34" s="115"/>
      <c r="G34" s="134"/>
    </row>
    <row r="35" spans="1:7" x14ac:dyDescent="0.2">
      <c r="A35" s="128" t="s">
        <v>116</v>
      </c>
      <c r="B35" s="118"/>
      <c r="C35" s="153" t="s">
        <v>116</v>
      </c>
      <c r="D35" s="154"/>
      <c r="E35" s="49" t="s">
        <v>116</v>
      </c>
      <c r="F35" s="115" t="s">
        <v>116</v>
      </c>
      <c r="G35" s="134"/>
    </row>
    <row r="36" spans="1:7" ht="23.25" customHeight="1" x14ac:dyDescent="0.2">
      <c r="A36" s="631" t="s">
        <v>116</v>
      </c>
      <c r="B36" s="632"/>
      <c r="C36" s="118" t="s">
        <v>116</v>
      </c>
      <c r="D36" s="151"/>
      <c r="E36" s="49" t="s">
        <v>116</v>
      </c>
      <c r="F36" s="115" t="s">
        <v>116</v>
      </c>
      <c r="G36" s="134"/>
    </row>
    <row r="37" spans="1:7" x14ac:dyDescent="0.2">
      <c r="A37" s="631"/>
      <c r="B37" s="632"/>
      <c r="C37" s="118"/>
      <c r="D37" s="151"/>
      <c r="E37" s="49"/>
      <c r="F37" s="115"/>
      <c r="G37" s="134"/>
    </row>
  </sheetData>
  <mergeCells count="22">
    <mergeCell ref="A30:B30"/>
    <mergeCell ref="A28:B28"/>
    <mergeCell ref="A37:B37"/>
    <mergeCell ref="A31:B31"/>
    <mergeCell ref="A24:B24"/>
    <mergeCell ref="A36:B36"/>
    <mergeCell ref="A33:B33"/>
    <mergeCell ref="A20:B20"/>
    <mergeCell ref="A22:B22"/>
    <mergeCell ref="A25:B25"/>
    <mergeCell ref="A12:B12"/>
    <mergeCell ref="A13:B13"/>
    <mergeCell ref="A15:B15"/>
    <mergeCell ref="A16:B16"/>
    <mergeCell ref="A21:B21"/>
    <mergeCell ref="A9:B9"/>
    <mergeCell ref="A19:B19"/>
    <mergeCell ref="A1:D1"/>
    <mergeCell ref="A4:B4"/>
    <mergeCell ref="A5:B5"/>
    <mergeCell ref="A6:B6"/>
    <mergeCell ref="A7:B7"/>
  </mergeCells>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zoomScaleNormal="100" workbookViewId="0">
      <selection sqref="A1:D1"/>
    </sheetView>
  </sheetViews>
  <sheetFormatPr baseColWidth="10" defaultColWidth="11.28515625" defaultRowHeight="12.75" outlineLevelRow="1" x14ac:dyDescent="0.2"/>
  <cols>
    <col min="1" max="1" width="1.5703125" style="8" customWidth="1"/>
    <col min="2" max="2" width="4.7109375" style="8" bestFit="1" customWidth="1"/>
    <col min="3" max="3" width="1.28515625" style="8" customWidth="1"/>
    <col min="4" max="4" width="39.7109375" style="13" customWidth="1"/>
    <col min="5" max="5" width="15.28515625" style="9" customWidth="1"/>
    <col min="6" max="6" width="15" style="11" customWidth="1"/>
    <col min="7" max="7" width="14.5703125" style="11" customWidth="1"/>
    <col min="8" max="8" width="11.28515625" style="3"/>
    <col min="9" max="9" width="42.42578125" style="3" bestFit="1" customWidth="1"/>
    <col min="10" max="16384" width="11.28515625" style="3"/>
  </cols>
  <sheetData>
    <row r="1" spans="1:9" s="5" customFormat="1" ht="15" customHeight="1" x14ac:dyDescent="0.3">
      <c r="A1" s="633" t="s">
        <v>117</v>
      </c>
      <c r="B1" s="634"/>
      <c r="C1" s="634"/>
      <c r="D1" s="635"/>
      <c r="E1" s="47" t="s">
        <v>0</v>
      </c>
      <c r="F1" s="110" t="s">
        <v>1</v>
      </c>
      <c r="G1" s="132" t="s">
        <v>0</v>
      </c>
    </row>
    <row r="2" spans="1:9" ht="15" customHeight="1" x14ac:dyDescent="0.2">
      <c r="A2" s="143"/>
      <c r="B2" s="139"/>
      <c r="C2" s="139"/>
      <c r="D2" s="140"/>
      <c r="E2" s="48">
        <v>2021</v>
      </c>
      <c r="F2" s="112">
        <f>E2</f>
        <v>2021</v>
      </c>
      <c r="G2" s="133">
        <f>E2-1</f>
        <v>2020</v>
      </c>
    </row>
    <row r="3" spans="1:9" x14ac:dyDescent="0.2">
      <c r="A3" s="130"/>
      <c r="B3" s="144"/>
      <c r="C3" s="144"/>
      <c r="D3" s="145"/>
      <c r="E3" s="61"/>
      <c r="F3" s="115"/>
      <c r="G3" s="134"/>
    </row>
    <row r="4" spans="1:9" s="4" customFormat="1" ht="23.25" customHeight="1" x14ac:dyDescent="0.2">
      <c r="A4" s="636">
        <v>1</v>
      </c>
      <c r="B4" s="637"/>
      <c r="C4" s="146" t="s">
        <v>126</v>
      </c>
      <c r="D4" s="147"/>
      <c r="E4" s="51">
        <f>E5+E12</f>
        <v>465000</v>
      </c>
      <c r="F4" s="122">
        <v>16847300</v>
      </c>
      <c r="G4" s="160"/>
    </row>
    <row r="5" spans="1:9" s="4" customFormat="1" ht="23.25" customHeight="1" x14ac:dyDescent="0.2">
      <c r="A5" s="636">
        <v>15</v>
      </c>
      <c r="B5" s="637"/>
      <c r="C5" s="146" t="s">
        <v>127</v>
      </c>
      <c r="D5" s="147"/>
      <c r="E5" s="51">
        <f>E6</f>
        <v>315000</v>
      </c>
      <c r="F5" s="122">
        <v>15329300</v>
      </c>
      <c r="G5" s="160"/>
    </row>
    <row r="6" spans="1:9" s="4" customFormat="1" ht="23.25" customHeight="1" x14ac:dyDescent="0.2">
      <c r="A6" s="636">
        <v>1500</v>
      </c>
      <c r="B6" s="637"/>
      <c r="C6" s="146" t="s">
        <v>127</v>
      </c>
      <c r="D6" s="147"/>
      <c r="E6" s="51">
        <f>E7+E9</f>
        <v>315000</v>
      </c>
      <c r="F6" s="122">
        <f>F7+F9</f>
        <v>315000</v>
      </c>
      <c r="G6" s="160"/>
    </row>
    <row r="7" spans="1:9" x14ac:dyDescent="0.2">
      <c r="A7" s="631">
        <v>50</v>
      </c>
      <c r="B7" s="632"/>
      <c r="C7" s="118" t="s">
        <v>60</v>
      </c>
      <c r="D7" s="151"/>
      <c r="E7" s="49">
        <f>SUM(E8:E8)</f>
        <v>560000</v>
      </c>
      <c r="F7" s="115">
        <f>SUM(F8:F8)</f>
        <v>560000</v>
      </c>
      <c r="G7" s="134"/>
    </row>
    <row r="8" spans="1:9" s="187" customFormat="1" outlineLevel="1" x14ac:dyDescent="0.2">
      <c r="A8" s="185"/>
      <c r="B8" s="154">
        <v>506</v>
      </c>
      <c r="C8" s="186"/>
      <c r="D8" s="154" t="s">
        <v>132</v>
      </c>
      <c r="E8" s="183">
        <v>560000</v>
      </c>
      <c r="F8" s="168">
        <v>560000</v>
      </c>
      <c r="G8" s="179"/>
    </row>
    <row r="9" spans="1:9" x14ac:dyDescent="0.2">
      <c r="A9" s="631">
        <v>63</v>
      </c>
      <c r="B9" s="632"/>
      <c r="C9" s="152" t="s">
        <v>63</v>
      </c>
      <c r="D9" s="154"/>
      <c r="E9" s="49">
        <f>SUM(E10)</f>
        <v>-245000</v>
      </c>
      <c r="F9" s="115">
        <f>SUM(F10)</f>
        <v>-245000</v>
      </c>
      <c r="G9" s="134"/>
    </row>
    <row r="10" spans="1:9" s="187" customFormat="1" outlineLevel="1" x14ac:dyDescent="0.2">
      <c r="A10" s="185"/>
      <c r="B10" s="151">
        <v>463</v>
      </c>
      <c r="C10" s="186"/>
      <c r="D10" s="154" t="s">
        <v>114</v>
      </c>
      <c r="E10" s="183">
        <v>-245000</v>
      </c>
      <c r="F10" s="168">
        <v>-245000</v>
      </c>
      <c r="G10" s="179"/>
    </row>
    <row r="11" spans="1:9" x14ac:dyDescent="0.2">
      <c r="A11" s="128"/>
      <c r="B11" s="118"/>
      <c r="C11" s="153"/>
      <c r="D11" s="154"/>
      <c r="E11" s="49"/>
      <c r="F11" s="115"/>
      <c r="G11" s="134"/>
    </row>
    <row r="12" spans="1:9" s="4" customFormat="1" ht="23.25" customHeight="1" x14ac:dyDescent="0.2">
      <c r="A12" s="636">
        <v>16</v>
      </c>
      <c r="B12" s="637"/>
      <c r="C12" s="146" t="s">
        <v>128</v>
      </c>
      <c r="D12" s="147"/>
      <c r="E12" s="51">
        <f>E15</f>
        <v>150000</v>
      </c>
      <c r="F12" s="122">
        <f>F15</f>
        <v>560000</v>
      </c>
      <c r="G12" s="160"/>
    </row>
    <row r="13" spans="1:9" s="41" customFormat="1" hidden="1" x14ac:dyDescent="0.2">
      <c r="A13" s="645">
        <v>150</v>
      </c>
      <c r="B13" s="646"/>
      <c r="C13" s="149" t="s">
        <v>127</v>
      </c>
      <c r="D13" s="150"/>
      <c r="E13" s="62">
        <f>E15</f>
        <v>150000</v>
      </c>
      <c r="F13" s="141">
        <f>F15</f>
        <v>560000</v>
      </c>
      <c r="G13" s="161"/>
      <c r="I13" s="42"/>
    </row>
    <row r="14" spans="1:9" hidden="1" x14ac:dyDescent="0.2">
      <c r="A14" s="148"/>
      <c r="B14" s="146"/>
      <c r="C14" s="146"/>
      <c r="D14" s="147"/>
      <c r="E14" s="49"/>
      <c r="F14" s="115"/>
      <c r="G14" s="134"/>
    </row>
    <row r="15" spans="1:9" s="4" customFormat="1" ht="23.25" customHeight="1" x14ac:dyDescent="0.2">
      <c r="A15" s="636">
        <v>1610</v>
      </c>
      <c r="B15" s="637"/>
      <c r="C15" s="146" t="s">
        <v>129</v>
      </c>
      <c r="D15" s="147"/>
      <c r="E15" s="51">
        <f>E16</f>
        <v>150000</v>
      </c>
      <c r="F15" s="122">
        <f>F16</f>
        <v>560000</v>
      </c>
      <c r="G15" s="160"/>
    </row>
    <row r="16" spans="1:9" x14ac:dyDescent="0.2">
      <c r="A16" s="631">
        <v>50</v>
      </c>
      <c r="B16" s="632"/>
      <c r="C16" s="118" t="s">
        <v>60</v>
      </c>
      <c r="D16" s="151"/>
      <c r="E16" s="49">
        <f>SUM(E17:E17)</f>
        <v>150000</v>
      </c>
      <c r="F16" s="115">
        <f>SUM(F17:F17)</f>
        <v>560000</v>
      </c>
      <c r="G16" s="134"/>
    </row>
    <row r="17" spans="1:9" s="187" customFormat="1" outlineLevel="1" x14ac:dyDescent="0.2">
      <c r="A17" s="185"/>
      <c r="B17" s="154">
        <v>504</v>
      </c>
      <c r="C17" s="186"/>
      <c r="D17" s="154" t="s">
        <v>133</v>
      </c>
      <c r="E17" s="183">
        <v>150000</v>
      </c>
      <c r="F17" s="168">
        <v>560000</v>
      </c>
      <c r="G17" s="179"/>
    </row>
    <row r="18" spans="1:9" x14ac:dyDescent="0.2">
      <c r="A18" s="128"/>
      <c r="B18" s="152"/>
      <c r="C18" s="153"/>
      <c r="D18" s="154"/>
      <c r="E18" s="49"/>
      <c r="F18" s="115"/>
      <c r="G18" s="134"/>
    </row>
    <row r="19" spans="1:9" x14ac:dyDescent="0.2">
      <c r="A19" s="631"/>
      <c r="B19" s="632"/>
      <c r="C19" s="118"/>
      <c r="D19" s="151"/>
      <c r="E19" s="49"/>
      <c r="F19" s="115"/>
      <c r="G19" s="134"/>
    </row>
    <row r="20" spans="1:9" s="4" customFormat="1" ht="23.25" customHeight="1" x14ac:dyDescent="0.2">
      <c r="A20" s="636">
        <v>2</v>
      </c>
      <c r="B20" s="637"/>
      <c r="C20" s="146" t="s">
        <v>5</v>
      </c>
      <c r="D20" s="147"/>
      <c r="E20" s="51">
        <f>E21</f>
        <v>375000</v>
      </c>
      <c r="F20" s="122">
        <v>16847300</v>
      </c>
      <c r="G20" s="160"/>
    </row>
    <row r="21" spans="1:9" s="4" customFormat="1" ht="23.25" customHeight="1" x14ac:dyDescent="0.2">
      <c r="A21" s="636">
        <v>21</v>
      </c>
      <c r="B21" s="637"/>
      <c r="C21" s="146" t="s">
        <v>6</v>
      </c>
      <c r="D21" s="147"/>
      <c r="E21" s="51">
        <f>E24+E30</f>
        <v>375000</v>
      </c>
      <c r="F21" s="122">
        <v>15329300</v>
      </c>
      <c r="G21" s="160"/>
    </row>
    <row r="22" spans="1:9" s="41" customFormat="1" hidden="1" x14ac:dyDescent="0.2">
      <c r="A22" s="645">
        <v>212</v>
      </c>
      <c r="B22" s="646"/>
      <c r="C22" s="149" t="s">
        <v>2</v>
      </c>
      <c r="D22" s="150"/>
      <c r="E22" s="62">
        <f>E24</f>
        <v>200000</v>
      </c>
      <c r="F22" s="141">
        <f>F24</f>
        <v>560000</v>
      </c>
      <c r="G22" s="161"/>
      <c r="I22" s="42"/>
    </row>
    <row r="23" spans="1:9" s="4" customFormat="1" hidden="1" x14ac:dyDescent="0.2">
      <c r="A23" s="148"/>
      <c r="B23" s="146"/>
      <c r="C23" s="146"/>
      <c r="D23" s="147"/>
      <c r="E23" s="51"/>
      <c r="F23" s="122"/>
      <c r="G23" s="160"/>
    </row>
    <row r="24" spans="1:9" s="4" customFormat="1" ht="23.25" customHeight="1" x14ac:dyDescent="0.2">
      <c r="A24" s="636">
        <v>2120</v>
      </c>
      <c r="B24" s="637"/>
      <c r="C24" s="146" t="s">
        <v>2</v>
      </c>
      <c r="D24" s="147"/>
      <c r="E24" s="51">
        <f>E25+E33</f>
        <v>200000</v>
      </c>
      <c r="F24" s="122">
        <f>F25+F33</f>
        <v>560000</v>
      </c>
      <c r="G24" s="160"/>
    </row>
    <row r="25" spans="1:9" x14ac:dyDescent="0.2">
      <c r="A25" s="631">
        <v>50</v>
      </c>
      <c r="B25" s="632"/>
      <c r="C25" s="118" t="s">
        <v>60</v>
      </c>
      <c r="D25" s="151"/>
      <c r="E25" s="49">
        <f>SUM(E26:E26)</f>
        <v>200000</v>
      </c>
      <c r="F25" s="115">
        <f>SUM(F26:F26)</f>
        <v>560000</v>
      </c>
      <c r="G25" s="134"/>
    </row>
    <row r="26" spans="1:9" s="187" customFormat="1" outlineLevel="1" x14ac:dyDescent="0.2">
      <c r="A26" s="185"/>
      <c r="B26" s="154">
        <v>506</v>
      </c>
      <c r="C26" s="186"/>
      <c r="D26" s="154" t="s">
        <v>132</v>
      </c>
      <c r="E26" s="183">
        <v>200000</v>
      </c>
      <c r="F26" s="168">
        <v>560000</v>
      </c>
      <c r="G26" s="179"/>
    </row>
    <row r="27" spans="1:9" x14ac:dyDescent="0.2">
      <c r="A27" s="128"/>
      <c r="B27" s="152"/>
      <c r="C27" s="153"/>
      <c r="D27" s="154"/>
      <c r="E27" s="49"/>
      <c r="F27" s="115"/>
      <c r="G27" s="134"/>
    </row>
    <row r="28" spans="1:9" s="41" customFormat="1" hidden="1" x14ac:dyDescent="0.2">
      <c r="A28" s="645">
        <v>217</v>
      </c>
      <c r="B28" s="646"/>
      <c r="C28" s="149" t="s">
        <v>130</v>
      </c>
      <c r="D28" s="150"/>
      <c r="E28" s="62">
        <f>E30</f>
        <v>175000</v>
      </c>
      <c r="F28" s="141">
        <f>F30</f>
        <v>560000</v>
      </c>
      <c r="G28" s="161"/>
      <c r="I28" s="42"/>
    </row>
    <row r="29" spans="1:9" hidden="1" x14ac:dyDescent="0.2">
      <c r="A29" s="128"/>
      <c r="B29" s="152"/>
      <c r="C29" s="153"/>
      <c r="D29" s="154"/>
      <c r="E29" s="49"/>
      <c r="F29" s="115"/>
      <c r="G29" s="134"/>
    </row>
    <row r="30" spans="1:9" s="4" customFormat="1" ht="23.25" customHeight="1" x14ac:dyDescent="0.2">
      <c r="A30" s="636">
        <v>2170</v>
      </c>
      <c r="B30" s="637"/>
      <c r="C30" s="146" t="s">
        <v>131</v>
      </c>
      <c r="D30" s="147"/>
      <c r="E30" s="51">
        <f>E31</f>
        <v>175000</v>
      </c>
      <c r="F30" s="122">
        <f>F31</f>
        <v>560000</v>
      </c>
      <c r="G30" s="160"/>
    </row>
    <row r="31" spans="1:9" x14ac:dyDescent="0.2">
      <c r="A31" s="631">
        <v>50</v>
      </c>
      <c r="B31" s="632"/>
      <c r="C31" s="118" t="s">
        <v>60</v>
      </c>
      <c r="D31" s="151"/>
      <c r="E31" s="49">
        <f>SUM(E32:E32)</f>
        <v>175000</v>
      </c>
      <c r="F31" s="115">
        <f>SUM(F32:F32)</f>
        <v>560000</v>
      </c>
      <c r="G31" s="134"/>
    </row>
    <row r="32" spans="1:9" s="187" customFormat="1" outlineLevel="1" x14ac:dyDescent="0.2">
      <c r="A32" s="185"/>
      <c r="B32" s="154">
        <v>504</v>
      </c>
      <c r="C32" s="186">
        <v>504</v>
      </c>
      <c r="D32" s="154" t="s">
        <v>133</v>
      </c>
      <c r="E32" s="183">
        <v>175000</v>
      </c>
      <c r="F32" s="168">
        <v>560000</v>
      </c>
      <c r="G32" s="179"/>
    </row>
    <row r="33" spans="1:7" x14ac:dyDescent="0.2">
      <c r="A33" s="631"/>
      <c r="B33" s="632"/>
      <c r="C33" s="152"/>
      <c r="D33" s="154"/>
      <c r="E33" s="49"/>
      <c r="F33" s="115"/>
      <c r="G33" s="134"/>
    </row>
    <row r="34" spans="1:7" x14ac:dyDescent="0.2">
      <c r="A34" s="128"/>
      <c r="B34" s="118"/>
      <c r="C34" s="153"/>
      <c r="D34" s="154"/>
      <c r="E34" s="49"/>
      <c r="F34" s="115"/>
      <c r="G34" s="134"/>
    </row>
    <row r="35" spans="1:7" x14ac:dyDescent="0.2">
      <c r="A35" s="128" t="s">
        <v>116</v>
      </c>
      <c r="B35" s="118"/>
      <c r="C35" s="153" t="s">
        <v>116</v>
      </c>
      <c r="D35" s="154"/>
      <c r="E35" s="49" t="s">
        <v>116</v>
      </c>
      <c r="F35" s="115" t="s">
        <v>116</v>
      </c>
      <c r="G35" s="134"/>
    </row>
    <row r="36" spans="1:7" ht="23.25" customHeight="1" x14ac:dyDescent="0.2">
      <c r="A36" s="631" t="s">
        <v>116</v>
      </c>
      <c r="B36" s="632"/>
      <c r="C36" s="118" t="s">
        <v>116</v>
      </c>
      <c r="D36" s="151"/>
      <c r="E36" s="49" t="s">
        <v>116</v>
      </c>
      <c r="F36" s="115" t="s">
        <v>116</v>
      </c>
      <c r="G36" s="134"/>
    </row>
    <row r="37" spans="1:7" x14ac:dyDescent="0.2">
      <c r="A37" s="631"/>
      <c r="B37" s="632"/>
      <c r="C37" s="118"/>
      <c r="D37" s="151"/>
      <c r="E37" s="49"/>
      <c r="F37" s="115"/>
      <c r="G37" s="134"/>
    </row>
  </sheetData>
  <mergeCells count="22">
    <mergeCell ref="A31:B31"/>
    <mergeCell ref="A33:B33"/>
    <mergeCell ref="A36:B36"/>
    <mergeCell ref="A37:B37"/>
    <mergeCell ref="A21:B21"/>
    <mergeCell ref="A22:B22"/>
    <mergeCell ref="A24:B24"/>
    <mergeCell ref="A25:B25"/>
    <mergeCell ref="A28:B28"/>
    <mergeCell ref="A30:B30"/>
    <mergeCell ref="A20:B20"/>
    <mergeCell ref="A1:D1"/>
    <mergeCell ref="A4:B4"/>
    <mergeCell ref="A5:B5"/>
    <mergeCell ref="A6:B6"/>
    <mergeCell ref="A7:B7"/>
    <mergeCell ref="A9:B9"/>
    <mergeCell ref="A12:B12"/>
    <mergeCell ref="A13:B13"/>
    <mergeCell ref="A15:B15"/>
    <mergeCell ref="A16:B16"/>
    <mergeCell ref="A19:B19"/>
  </mergeCells>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topLeftCell="A28" zoomScaleNormal="100" workbookViewId="0">
      <selection sqref="A1:D1"/>
    </sheetView>
  </sheetViews>
  <sheetFormatPr baseColWidth="10" defaultColWidth="12.5703125" defaultRowHeight="12" x14ac:dyDescent="0.2"/>
  <cols>
    <col min="1" max="1" width="5.28515625" style="245" customWidth="1"/>
    <col min="2" max="2" width="45.28515625" style="245" customWidth="1"/>
    <col min="3" max="4" width="20.42578125" style="246" customWidth="1"/>
    <col min="5" max="16384" width="12.5703125" style="245"/>
  </cols>
  <sheetData>
    <row r="1" spans="1:4" s="242" customFormat="1" x14ac:dyDescent="0.2">
      <c r="A1" s="653" t="s">
        <v>240</v>
      </c>
      <c r="B1" s="654"/>
      <c r="C1" s="657" t="s">
        <v>139</v>
      </c>
      <c r="D1" s="659" t="s">
        <v>140</v>
      </c>
    </row>
    <row r="2" spans="1:4" s="242" customFormat="1" x14ac:dyDescent="0.2">
      <c r="A2" s="655"/>
      <c r="B2" s="656"/>
      <c r="C2" s="658"/>
      <c r="D2" s="660"/>
    </row>
    <row r="3" spans="1:4" s="241" customFormat="1" ht="12" customHeight="1" x14ac:dyDescent="0.2">
      <c r="A3" s="474"/>
      <c r="B3" s="248"/>
      <c r="C3" s="255"/>
      <c r="D3" s="475"/>
    </row>
    <row r="4" spans="1:4" s="241" customFormat="1" ht="12" customHeight="1" x14ac:dyDescent="0.2">
      <c r="A4" s="474">
        <v>100</v>
      </c>
      <c r="B4" s="248" t="s">
        <v>241</v>
      </c>
      <c r="C4" s="476">
        <v>0</v>
      </c>
      <c r="D4" s="477">
        <v>0</v>
      </c>
    </row>
    <row r="5" spans="1:4" s="241" customFormat="1" ht="12" customHeight="1" x14ac:dyDescent="0.2">
      <c r="A5" s="474">
        <v>101</v>
      </c>
      <c r="B5" s="248" t="s">
        <v>242</v>
      </c>
      <c r="C5" s="476">
        <v>0</v>
      </c>
      <c r="D5" s="477">
        <v>0</v>
      </c>
    </row>
    <row r="6" spans="1:4" s="241" customFormat="1" ht="12" customHeight="1" x14ac:dyDescent="0.2">
      <c r="A6" s="474">
        <v>102</v>
      </c>
      <c r="B6" s="248" t="s">
        <v>243</v>
      </c>
      <c r="C6" s="476">
        <v>0</v>
      </c>
      <c r="D6" s="477">
        <v>0</v>
      </c>
    </row>
    <row r="7" spans="1:4" s="241" customFormat="1" ht="12" customHeight="1" x14ac:dyDescent="0.2">
      <c r="A7" s="474">
        <v>104</v>
      </c>
      <c r="B7" s="248" t="s">
        <v>244</v>
      </c>
      <c r="C7" s="476">
        <v>0</v>
      </c>
      <c r="D7" s="477">
        <v>0</v>
      </c>
    </row>
    <row r="8" spans="1:4" s="241" customFormat="1" ht="12" customHeight="1" x14ac:dyDescent="0.2">
      <c r="A8" s="474">
        <v>106</v>
      </c>
      <c r="B8" s="248" t="s">
        <v>245</v>
      </c>
      <c r="C8" s="476">
        <v>0</v>
      </c>
      <c r="D8" s="477">
        <v>0</v>
      </c>
    </row>
    <row r="9" spans="1:4" s="241" customFormat="1" ht="12" customHeight="1" x14ac:dyDescent="0.2">
      <c r="A9" s="474">
        <v>107</v>
      </c>
      <c r="B9" s="249" t="s">
        <v>246</v>
      </c>
      <c r="C9" s="476">
        <v>0</v>
      </c>
      <c r="D9" s="477">
        <v>0</v>
      </c>
    </row>
    <row r="10" spans="1:4" s="241" customFormat="1" ht="12" customHeight="1" x14ac:dyDescent="0.2">
      <c r="A10" s="474">
        <v>108</v>
      </c>
      <c r="B10" s="248" t="s">
        <v>247</v>
      </c>
      <c r="C10" s="476">
        <v>0</v>
      </c>
      <c r="D10" s="477">
        <v>0</v>
      </c>
    </row>
    <row r="11" spans="1:4" s="241" customFormat="1" ht="12" customHeight="1" x14ac:dyDescent="0.2">
      <c r="A11" s="474">
        <v>109</v>
      </c>
      <c r="B11" s="248" t="s">
        <v>268</v>
      </c>
      <c r="C11" s="476">
        <v>0</v>
      </c>
      <c r="D11" s="477">
        <v>0</v>
      </c>
    </row>
    <row r="12" spans="1:4" s="241" customFormat="1" ht="12" customHeight="1" x14ac:dyDescent="0.2">
      <c r="A12" s="474"/>
      <c r="B12" s="248"/>
      <c r="C12" s="255"/>
      <c r="D12" s="475"/>
    </row>
    <row r="13" spans="1:4" s="465" customFormat="1" ht="21" customHeight="1" x14ac:dyDescent="0.2">
      <c r="A13" s="478"/>
      <c r="B13" s="463" t="s">
        <v>248</v>
      </c>
      <c r="C13" s="464">
        <f>SUM(C4:C12)</f>
        <v>0</v>
      </c>
      <c r="D13" s="479">
        <f>SUM(D4:D12)</f>
        <v>0</v>
      </c>
    </row>
    <row r="14" spans="1:4" s="466" customFormat="1" ht="12" customHeight="1" x14ac:dyDescent="0.2">
      <c r="A14" s="480"/>
      <c r="B14" s="481"/>
      <c r="C14" s="473"/>
      <c r="D14" s="482"/>
    </row>
    <row r="15" spans="1:4" s="466" customFormat="1" ht="12" customHeight="1" x14ac:dyDescent="0.2">
      <c r="A15" s="480">
        <v>140</v>
      </c>
      <c r="B15" s="481" t="s">
        <v>249</v>
      </c>
      <c r="C15" s="483">
        <v>0</v>
      </c>
      <c r="D15" s="484">
        <v>0</v>
      </c>
    </row>
    <row r="16" spans="1:4" s="466" customFormat="1" ht="12" customHeight="1" x14ac:dyDescent="0.2">
      <c r="A16" s="480">
        <v>142</v>
      </c>
      <c r="B16" s="481" t="s">
        <v>65</v>
      </c>
      <c r="C16" s="483">
        <v>0</v>
      </c>
      <c r="D16" s="484">
        <v>0</v>
      </c>
    </row>
    <row r="17" spans="1:4" s="466" customFormat="1" ht="12" customHeight="1" x14ac:dyDescent="0.2">
      <c r="A17" s="480">
        <v>144</v>
      </c>
      <c r="B17" s="481" t="s">
        <v>66</v>
      </c>
      <c r="C17" s="483">
        <v>0</v>
      </c>
      <c r="D17" s="484">
        <v>0</v>
      </c>
    </row>
    <row r="18" spans="1:4" s="466" customFormat="1" ht="12" customHeight="1" x14ac:dyDescent="0.2">
      <c r="A18" s="480">
        <v>145</v>
      </c>
      <c r="B18" s="481" t="s">
        <v>250</v>
      </c>
      <c r="C18" s="483">
        <v>0</v>
      </c>
      <c r="D18" s="484">
        <v>0</v>
      </c>
    </row>
    <row r="19" spans="1:4" s="466" customFormat="1" ht="12" customHeight="1" x14ac:dyDescent="0.2">
      <c r="A19" s="480">
        <v>146</v>
      </c>
      <c r="B19" s="485" t="s">
        <v>251</v>
      </c>
      <c r="C19" s="483">
        <v>0</v>
      </c>
      <c r="D19" s="484">
        <v>0</v>
      </c>
    </row>
    <row r="20" spans="1:4" s="466" customFormat="1" ht="12" customHeight="1" x14ac:dyDescent="0.2">
      <c r="A20" s="480">
        <v>148</v>
      </c>
      <c r="B20" s="485" t="s">
        <v>269</v>
      </c>
      <c r="C20" s="483">
        <v>0</v>
      </c>
      <c r="D20" s="484">
        <v>0</v>
      </c>
    </row>
    <row r="21" spans="1:4" s="466" customFormat="1" ht="12" customHeight="1" x14ac:dyDescent="0.2">
      <c r="A21" s="480"/>
      <c r="B21" s="485"/>
      <c r="C21" s="473"/>
      <c r="D21" s="482"/>
    </row>
    <row r="22" spans="1:4" s="465" customFormat="1" ht="21" customHeight="1" x14ac:dyDescent="0.2">
      <c r="A22" s="478"/>
      <c r="B22" s="463" t="s">
        <v>252</v>
      </c>
      <c r="C22" s="464">
        <f>SUM(C15:C21)</f>
        <v>0</v>
      </c>
      <c r="D22" s="479">
        <f>SUM(D15:D21)</f>
        <v>0</v>
      </c>
    </row>
    <row r="23" spans="1:4" s="466" customFormat="1" ht="12" customHeight="1" x14ac:dyDescent="0.2">
      <c r="A23" s="480"/>
      <c r="B23" s="481"/>
      <c r="C23" s="473"/>
      <c r="D23" s="482"/>
    </row>
    <row r="24" spans="1:4" s="465" customFormat="1" ht="21" customHeight="1" x14ac:dyDescent="0.2">
      <c r="A24" s="478"/>
      <c r="B24" s="463" t="s">
        <v>253</v>
      </c>
      <c r="C24" s="464">
        <f>C13+C22</f>
        <v>0</v>
      </c>
      <c r="D24" s="479">
        <f>D13+D22</f>
        <v>0</v>
      </c>
    </row>
    <row r="25" spans="1:4" s="468" customFormat="1" ht="12" customHeight="1" x14ac:dyDescent="0.2">
      <c r="A25" s="486"/>
      <c r="B25" s="467"/>
      <c r="C25" s="469"/>
      <c r="D25" s="487"/>
    </row>
    <row r="26" spans="1:4" s="242" customFormat="1" ht="12.75" customHeight="1" x14ac:dyDescent="0.2">
      <c r="A26" s="661" t="s">
        <v>254</v>
      </c>
      <c r="B26" s="662"/>
      <c r="C26" s="663" t="str">
        <f>C1</f>
        <v>01.01.2021</v>
      </c>
      <c r="D26" s="665" t="str">
        <f>D1</f>
        <v>31.12.2021</v>
      </c>
    </row>
    <row r="27" spans="1:4" s="242" customFormat="1" ht="12.75" customHeight="1" x14ac:dyDescent="0.2">
      <c r="A27" s="655"/>
      <c r="B27" s="656"/>
      <c r="C27" s="664"/>
      <c r="D27" s="666"/>
    </row>
    <row r="28" spans="1:4" s="241" customFormat="1" ht="12" customHeight="1" x14ac:dyDescent="0.2">
      <c r="A28" s="474"/>
      <c r="B28" s="248"/>
      <c r="C28" s="255"/>
      <c r="D28" s="475"/>
    </row>
    <row r="29" spans="1:4" s="466" customFormat="1" ht="12" customHeight="1" x14ac:dyDescent="0.2">
      <c r="A29" s="480">
        <v>200</v>
      </c>
      <c r="B29" s="481" t="s">
        <v>255</v>
      </c>
      <c r="C29" s="483">
        <v>0</v>
      </c>
      <c r="D29" s="484">
        <v>0</v>
      </c>
    </row>
    <row r="30" spans="1:4" s="466" customFormat="1" ht="12" customHeight="1" x14ac:dyDescent="0.2">
      <c r="A30" s="480">
        <v>201</v>
      </c>
      <c r="B30" s="481" t="s">
        <v>256</v>
      </c>
      <c r="C30" s="483">
        <v>0</v>
      </c>
      <c r="D30" s="484">
        <v>0</v>
      </c>
    </row>
    <row r="31" spans="1:4" s="466" customFormat="1" ht="12" customHeight="1" x14ac:dyDescent="0.2">
      <c r="A31" s="480">
        <v>204</v>
      </c>
      <c r="B31" s="481" t="s">
        <v>257</v>
      </c>
      <c r="C31" s="483">
        <v>0</v>
      </c>
      <c r="D31" s="484">
        <v>0</v>
      </c>
    </row>
    <row r="32" spans="1:4" s="466" customFormat="1" ht="12" customHeight="1" x14ac:dyDescent="0.2">
      <c r="A32" s="480">
        <v>205</v>
      </c>
      <c r="B32" s="481" t="s">
        <v>135</v>
      </c>
      <c r="C32" s="483">
        <v>0</v>
      </c>
      <c r="D32" s="484">
        <v>0</v>
      </c>
    </row>
    <row r="33" spans="1:4" s="471" customFormat="1" ht="12" customHeight="1" x14ac:dyDescent="0.2">
      <c r="A33" s="488"/>
      <c r="B33" s="470" t="s">
        <v>258</v>
      </c>
      <c r="C33" s="472">
        <f>SUM(C29:C32)</f>
        <v>0</v>
      </c>
      <c r="D33" s="489">
        <f>SUM(D29:D32)</f>
        <v>0</v>
      </c>
    </row>
    <row r="34" spans="1:4" s="466" customFormat="1" ht="12" customHeight="1" x14ac:dyDescent="0.2">
      <c r="A34" s="480"/>
      <c r="B34" s="481"/>
      <c r="C34" s="473"/>
      <c r="D34" s="482"/>
    </row>
    <row r="35" spans="1:4" s="466" customFormat="1" ht="12" customHeight="1" x14ac:dyDescent="0.2">
      <c r="A35" s="480">
        <v>206</v>
      </c>
      <c r="B35" s="481" t="s">
        <v>259</v>
      </c>
      <c r="C35" s="483">
        <v>0</v>
      </c>
      <c r="D35" s="484">
        <v>0</v>
      </c>
    </row>
    <row r="36" spans="1:4" s="466" customFormat="1" ht="12" customHeight="1" x14ac:dyDescent="0.2">
      <c r="A36" s="480">
        <v>208</v>
      </c>
      <c r="B36" s="481" t="s">
        <v>136</v>
      </c>
      <c r="C36" s="483">
        <v>0</v>
      </c>
      <c r="D36" s="484">
        <v>0</v>
      </c>
    </row>
    <row r="37" spans="1:4" s="466" customFormat="1" ht="12" customHeight="1" x14ac:dyDescent="0.2">
      <c r="A37" s="480">
        <v>209</v>
      </c>
      <c r="B37" s="481" t="s">
        <v>260</v>
      </c>
      <c r="C37" s="483">
        <v>0</v>
      </c>
      <c r="D37" s="484">
        <v>0</v>
      </c>
    </row>
    <row r="38" spans="1:4" s="471" customFormat="1" ht="12" customHeight="1" x14ac:dyDescent="0.2">
      <c r="A38" s="488"/>
      <c r="B38" s="470" t="s">
        <v>261</v>
      </c>
      <c r="C38" s="472">
        <f>SUM(C35:C37)</f>
        <v>0</v>
      </c>
      <c r="D38" s="489">
        <f>SUM(D35:D37)</f>
        <v>0</v>
      </c>
    </row>
    <row r="39" spans="1:4" s="466" customFormat="1" ht="12" customHeight="1" x14ac:dyDescent="0.2">
      <c r="A39" s="480"/>
      <c r="B39" s="481"/>
      <c r="C39" s="473"/>
      <c r="D39" s="482"/>
    </row>
    <row r="40" spans="1:4" s="465" customFormat="1" ht="21" customHeight="1" x14ac:dyDescent="0.2">
      <c r="A40" s="478"/>
      <c r="B40" s="463" t="s">
        <v>262</v>
      </c>
      <c r="C40" s="464">
        <f>C33+C38</f>
        <v>0</v>
      </c>
      <c r="D40" s="479">
        <f>D33+D38</f>
        <v>0</v>
      </c>
    </row>
    <row r="41" spans="1:4" s="465" customFormat="1" ht="12" customHeight="1" x14ac:dyDescent="0.2">
      <c r="A41" s="478"/>
      <c r="B41" s="462"/>
      <c r="C41" s="473"/>
      <c r="D41" s="482"/>
    </row>
    <row r="42" spans="1:4" s="466" customFormat="1" ht="12" customHeight="1" x14ac:dyDescent="0.2">
      <c r="A42" s="480">
        <v>290</v>
      </c>
      <c r="B42" s="481" t="s">
        <v>137</v>
      </c>
      <c r="C42" s="483">
        <v>0</v>
      </c>
      <c r="D42" s="484">
        <v>0</v>
      </c>
    </row>
    <row r="43" spans="1:4" s="466" customFormat="1" ht="12" customHeight="1" x14ac:dyDescent="0.2">
      <c r="A43" s="480">
        <v>291</v>
      </c>
      <c r="B43" s="481" t="s">
        <v>138</v>
      </c>
      <c r="C43" s="483">
        <v>0</v>
      </c>
      <c r="D43" s="484">
        <v>0</v>
      </c>
    </row>
    <row r="44" spans="1:4" s="471" customFormat="1" ht="12" customHeight="1" x14ac:dyDescent="0.2">
      <c r="A44" s="488"/>
      <c r="B44" s="470" t="s">
        <v>263</v>
      </c>
      <c r="C44" s="472">
        <f>SUM(C42:C43)</f>
        <v>0</v>
      </c>
      <c r="D44" s="489">
        <f>SUM(D42:D43)</f>
        <v>0</v>
      </c>
    </row>
    <row r="45" spans="1:4" s="241" customFormat="1" ht="12" customHeight="1" x14ac:dyDescent="0.2">
      <c r="A45" s="474"/>
      <c r="B45" s="248"/>
      <c r="C45" s="490"/>
      <c r="D45" s="491"/>
    </row>
    <row r="46" spans="1:4" s="466" customFormat="1" ht="12" customHeight="1" x14ac:dyDescent="0.2">
      <c r="A46" s="480">
        <v>295</v>
      </c>
      <c r="B46" s="481" t="s">
        <v>270</v>
      </c>
      <c r="C46" s="483">
        <v>0</v>
      </c>
      <c r="D46" s="484">
        <v>0</v>
      </c>
    </row>
    <row r="47" spans="1:4" s="466" customFormat="1" ht="12" customHeight="1" x14ac:dyDescent="0.2">
      <c r="A47" s="480">
        <v>296</v>
      </c>
      <c r="B47" s="492" t="s">
        <v>271</v>
      </c>
      <c r="C47" s="483">
        <v>0</v>
      </c>
      <c r="D47" s="484">
        <v>0</v>
      </c>
    </row>
    <row r="48" spans="1:4" s="466" customFormat="1" ht="12" customHeight="1" x14ac:dyDescent="0.2">
      <c r="A48" s="480">
        <v>299</v>
      </c>
      <c r="B48" s="481" t="s">
        <v>264</v>
      </c>
      <c r="C48" s="483">
        <v>0</v>
      </c>
      <c r="D48" s="484">
        <v>0</v>
      </c>
    </row>
    <row r="49" spans="1:4" s="471" customFormat="1" ht="12" customHeight="1" x14ac:dyDescent="0.2">
      <c r="A49" s="488"/>
      <c r="B49" s="470" t="s">
        <v>265</v>
      </c>
      <c r="C49" s="472">
        <f>SUM(C46:C48)</f>
        <v>0</v>
      </c>
      <c r="D49" s="489">
        <f>SUM(D46:D48)</f>
        <v>0</v>
      </c>
    </row>
    <row r="50" spans="1:4" s="466" customFormat="1" ht="12" customHeight="1" x14ac:dyDescent="0.2">
      <c r="A50" s="480"/>
      <c r="B50" s="481"/>
      <c r="C50" s="473"/>
      <c r="D50" s="482"/>
    </row>
    <row r="51" spans="1:4" s="465" customFormat="1" ht="21" customHeight="1" x14ac:dyDescent="0.2">
      <c r="A51" s="478"/>
      <c r="B51" s="463" t="s">
        <v>266</v>
      </c>
      <c r="C51" s="464">
        <f>C44+C49</f>
        <v>0</v>
      </c>
      <c r="D51" s="479">
        <f>D44+D49</f>
        <v>0</v>
      </c>
    </row>
    <row r="52" spans="1:4" s="466" customFormat="1" ht="12" customHeight="1" x14ac:dyDescent="0.2">
      <c r="A52" s="478"/>
      <c r="B52" s="462"/>
      <c r="C52" s="473"/>
      <c r="D52" s="482"/>
    </row>
    <row r="53" spans="1:4" s="465" customFormat="1" ht="21" customHeight="1" x14ac:dyDescent="0.2">
      <c r="A53" s="493"/>
      <c r="B53" s="494" t="s">
        <v>267</v>
      </c>
      <c r="C53" s="495">
        <f>C40+C51</f>
        <v>0</v>
      </c>
      <c r="D53" s="496">
        <f>D40+D51</f>
        <v>0</v>
      </c>
    </row>
  </sheetData>
  <mergeCells count="6">
    <mergeCell ref="A1:B2"/>
    <mergeCell ref="C1:C2"/>
    <mergeCell ref="D1:D2"/>
    <mergeCell ref="A26:B27"/>
    <mergeCell ref="C26:C27"/>
    <mergeCell ref="D26:D27"/>
  </mergeCells>
  <pageMargins left="0.59055118110236227" right="0.59055118110236227" top="0.78740157480314965" bottom="0.39370078740157483" header="0.59055118110236227" footer="0.31496062992125984"/>
  <pageSetup paperSize="9" orientation="portrait" horizontalDpi="4294967293" r:id="rId1"/>
  <headerFooter>
    <oddHeader>&amp;L&amp;"Arial Black,Standard"&amp;14BILANZ</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190" zoomScaleNormal="190" workbookViewId="0">
      <selection sqref="A1:D1"/>
    </sheetView>
  </sheetViews>
  <sheetFormatPr baseColWidth="10" defaultRowHeight="12.75" x14ac:dyDescent="0.2"/>
  <sheetData>
    <row r="1" spans="1:7" x14ac:dyDescent="0.2">
      <c r="A1" s="497" t="s">
        <v>272</v>
      </c>
    </row>
    <row r="2" spans="1:7" x14ac:dyDescent="0.2">
      <c r="A2" s="707" t="s">
        <v>317</v>
      </c>
    </row>
    <row r="4" spans="1:7" x14ac:dyDescent="0.2">
      <c r="A4" s="708"/>
      <c r="B4" s="708"/>
      <c r="C4" s="708"/>
      <c r="D4" s="708"/>
      <c r="E4" s="708"/>
      <c r="F4" s="708"/>
      <c r="G4" s="708"/>
    </row>
    <row r="5" spans="1:7" x14ac:dyDescent="0.2">
      <c r="A5" s="708"/>
      <c r="B5" s="708"/>
      <c r="C5" s="708"/>
      <c r="D5" s="708"/>
      <c r="E5" s="708"/>
      <c r="F5" s="708"/>
      <c r="G5" s="708"/>
    </row>
    <row r="6" spans="1:7" x14ac:dyDescent="0.2">
      <c r="A6" s="708"/>
      <c r="B6" s="708"/>
      <c r="C6" s="708"/>
      <c r="D6" s="708"/>
      <c r="E6" s="708"/>
      <c r="F6" s="708"/>
      <c r="G6" s="708"/>
    </row>
    <row r="7" spans="1:7" x14ac:dyDescent="0.2">
      <c r="A7" s="708"/>
      <c r="B7" s="708"/>
      <c r="C7" s="708"/>
      <c r="D7" s="708"/>
      <c r="E7" s="708"/>
      <c r="F7" s="708"/>
      <c r="G7" s="708"/>
    </row>
    <row r="8" spans="1:7" x14ac:dyDescent="0.2">
      <c r="A8" s="708"/>
      <c r="B8" s="708"/>
      <c r="C8" s="708"/>
      <c r="D8" s="708"/>
      <c r="E8" s="708"/>
      <c r="F8" s="708"/>
      <c r="G8" s="708"/>
    </row>
    <row r="9" spans="1:7" x14ac:dyDescent="0.2">
      <c r="A9" s="708"/>
      <c r="B9" s="708"/>
      <c r="C9" s="708"/>
      <c r="D9" s="708"/>
      <c r="E9" s="708"/>
      <c r="F9" s="708"/>
      <c r="G9" s="708"/>
    </row>
    <row r="10" spans="1:7" x14ac:dyDescent="0.2">
      <c r="A10" s="708"/>
      <c r="B10" s="708"/>
      <c r="C10" s="708"/>
      <c r="D10" s="708"/>
      <c r="E10" s="708"/>
      <c r="F10" s="708"/>
      <c r="G10" s="708"/>
    </row>
    <row r="11" spans="1:7" x14ac:dyDescent="0.2">
      <c r="A11" s="708"/>
      <c r="B11" s="708"/>
      <c r="C11" s="708"/>
      <c r="D11" s="708"/>
      <c r="E11" s="708"/>
      <c r="F11" s="708"/>
      <c r="G11" s="708"/>
    </row>
    <row r="12" spans="1:7" x14ac:dyDescent="0.2">
      <c r="A12" s="708"/>
      <c r="B12" s="708"/>
      <c r="C12" s="708"/>
      <c r="D12" s="708"/>
      <c r="E12" s="708"/>
      <c r="F12" s="708"/>
      <c r="G12" s="708"/>
    </row>
    <row r="13" spans="1:7" x14ac:dyDescent="0.2">
      <c r="A13" s="708"/>
      <c r="B13" s="708"/>
      <c r="C13" s="708"/>
      <c r="D13" s="708"/>
      <c r="E13" s="708"/>
      <c r="F13" s="708"/>
      <c r="G13" s="708"/>
    </row>
    <row r="14" spans="1:7" x14ac:dyDescent="0.2">
      <c r="A14" s="708"/>
      <c r="B14" s="708"/>
      <c r="C14" s="708"/>
      <c r="D14" s="708"/>
      <c r="E14" s="708"/>
      <c r="F14" s="708"/>
      <c r="G14" s="708"/>
    </row>
    <row r="15" spans="1:7" x14ac:dyDescent="0.2">
      <c r="A15" s="708"/>
      <c r="B15" s="708"/>
      <c r="C15" s="708"/>
      <c r="D15" s="708"/>
      <c r="E15" s="708"/>
      <c r="F15" s="708"/>
      <c r="G15" s="708"/>
    </row>
    <row r="16" spans="1:7" x14ac:dyDescent="0.2">
      <c r="A16" s="708"/>
      <c r="B16" s="708"/>
      <c r="C16" s="708"/>
      <c r="D16" s="708"/>
      <c r="E16" s="708"/>
      <c r="F16" s="708"/>
      <c r="G16" s="708"/>
    </row>
    <row r="17" spans="1:7" x14ac:dyDescent="0.2">
      <c r="A17" s="708"/>
      <c r="B17" s="708"/>
      <c r="C17" s="708"/>
      <c r="D17" s="708"/>
      <c r="E17" s="708"/>
      <c r="F17" s="708"/>
      <c r="G17" s="708"/>
    </row>
    <row r="18" spans="1:7" x14ac:dyDescent="0.2">
      <c r="A18" s="708"/>
      <c r="B18" s="708"/>
      <c r="C18" s="708"/>
      <c r="D18" s="708"/>
      <c r="E18" s="708"/>
      <c r="F18" s="708"/>
      <c r="G18" s="708"/>
    </row>
    <row r="19" spans="1:7" x14ac:dyDescent="0.2">
      <c r="A19" s="708"/>
      <c r="B19" s="708"/>
      <c r="C19" s="708"/>
      <c r="D19" s="708"/>
      <c r="E19" s="708"/>
      <c r="F19" s="708"/>
      <c r="G19" s="708"/>
    </row>
    <row r="20" spans="1:7" x14ac:dyDescent="0.2">
      <c r="A20" s="708"/>
      <c r="B20" s="708"/>
      <c r="C20" s="708"/>
      <c r="D20" s="708"/>
      <c r="E20" s="708"/>
      <c r="F20" s="708"/>
      <c r="G20" s="708"/>
    </row>
    <row r="21" spans="1:7" x14ac:dyDescent="0.2">
      <c r="A21" s="708"/>
      <c r="B21" s="708"/>
      <c r="C21" s="708"/>
      <c r="D21" s="708"/>
      <c r="E21" s="708"/>
      <c r="F21" s="708"/>
      <c r="G21" s="708"/>
    </row>
    <row r="22" spans="1:7" x14ac:dyDescent="0.2">
      <c r="A22" s="708"/>
      <c r="B22" s="708"/>
      <c r="C22" s="708"/>
      <c r="D22" s="708"/>
      <c r="E22" s="708"/>
      <c r="F22" s="708"/>
      <c r="G22" s="708"/>
    </row>
    <row r="23" spans="1:7" x14ac:dyDescent="0.2">
      <c r="A23" s="708"/>
      <c r="B23" s="708"/>
      <c r="C23" s="708"/>
      <c r="D23" s="708"/>
      <c r="E23" s="708"/>
      <c r="F23" s="708"/>
      <c r="G23" s="708"/>
    </row>
    <row r="24" spans="1:7" x14ac:dyDescent="0.2">
      <c r="A24" s="708"/>
      <c r="B24" s="708"/>
      <c r="C24" s="708"/>
      <c r="D24" s="708"/>
      <c r="E24" s="708"/>
      <c r="F24" s="708"/>
      <c r="G24" s="708"/>
    </row>
    <row r="25" spans="1:7" x14ac:dyDescent="0.2">
      <c r="A25" s="708"/>
      <c r="B25" s="708"/>
      <c r="C25" s="708"/>
      <c r="D25" s="708"/>
      <c r="E25" s="708"/>
      <c r="F25" s="708"/>
      <c r="G25" s="708"/>
    </row>
    <row r="26" spans="1:7" x14ac:dyDescent="0.2">
      <c r="A26" s="708"/>
      <c r="B26" s="708"/>
      <c r="C26" s="708"/>
      <c r="D26" s="708"/>
      <c r="E26" s="708"/>
      <c r="F26" s="708"/>
      <c r="G26" s="708"/>
    </row>
    <row r="27" spans="1:7" x14ac:dyDescent="0.2">
      <c r="A27" s="708"/>
      <c r="B27" s="708"/>
      <c r="C27" s="708"/>
      <c r="D27" s="708"/>
      <c r="E27" s="708"/>
      <c r="F27" s="708"/>
      <c r="G27" s="708"/>
    </row>
    <row r="28" spans="1:7" x14ac:dyDescent="0.2">
      <c r="A28" s="708"/>
      <c r="B28" s="708"/>
      <c r="C28" s="708"/>
      <c r="D28" s="708"/>
      <c r="E28" s="708"/>
      <c r="F28" s="708"/>
      <c r="G28" s="708"/>
    </row>
    <row r="29" spans="1:7" x14ac:dyDescent="0.2">
      <c r="A29" s="708"/>
      <c r="B29" s="708"/>
      <c r="C29" s="708"/>
      <c r="D29" s="708"/>
      <c r="E29" s="708"/>
      <c r="F29" s="708"/>
      <c r="G29" s="708"/>
    </row>
    <row r="30" spans="1:7" x14ac:dyDescent="0.2">
      <c r="A30" s="708"/>
      <c r="B30" s="708"/>
      <c r="C30" s="708"/>
      <c r="D30" s="708"/>
      <c r="E30" s="708"/>
      <c r="F30" s="708"/>
      <c r="G30" s="708"/>
    </row>
    <row r="31" spans="1:7" x14ac:dyDescent="0.2">
      <c r="A31" s="708"/>
      <c r="B31" s="708"/>
      <c r="C31" s="708"/>
      <c r="D31" s="708"/>
      <c r="E31" s="708"/>
      <c r="F31" s="708"/>
      <c r="G31" s="708"/>
    </row>
    <row r="32" spans="1:7" x14ac:dyDescent="0.2">
      <c r="A32" s="708"/>
      <c r="B32" s="708"/>
      <c r="C32" s="708"/>
      <c r="D32" s="708"/>
      <c r="E32" s="708"/>
      <c r="F32" s="708"/>
      <c r="G32" s="708"/>
    </row>
    <row r="33" spans="1:7" x14ac:dyDescent="0.2">
      <c r="A33" s="708"/>
      <c r="B33" s="708"/>
      <c r="C33" s="708"/>
      <c r="D33" s="708"/>
      <c r="E33" s="708"/>
      <c r="F33" s="708"/>
      <c r="G33" s="708"/>
    </row>
    <row r="34" spans="1:7" x14ac:dyDescent="0.2">
      <c r="A34" s="708"/>
      <c r="B34" s="708"/>
      <c r="C34" s="708"/>
      <c r="D34" s="708"/>
      <c r="E34" s="708"/>
      <c r="F34" s="708"/>
      <c r="G34" s="708"/>
    </row>
    <row r="35" spans="1:7" x14ac:dyDescent="0.2">
      <c r="A35" s="708"/>
      <c r="B35" s="708"/>
      <c r="C35" s="708"/>
      <c r="D35" s="708"/>
      <c r="E35" s="708"/>
      <c r="F35" s="708"/>
      <c r="G35" s="708"/>
    </row>
    <row r="36" spans="1:7" x14ac:dyDescent="0.2">
      <c r="A36" s="708"/>
      <c r="B36" s="708"/>
      <c r="C36" s="708"/>
      <c r="D36" s="708"/>
      <c r="E36" s="708"/>
      <c r="F36" s="708"/>
      <c r="G36" s="708"/>
    </row>
    <row r="37" spans="1:7" x14ac:dyDescent="0.2">
      <c r="A37" s="708"/>
      <c r="B37" s="708"/>
      <c r="C37" s="708"/>
      <c r="D37" s="708"/>
      <c r="E37" s="708"/>
      <c r="F37" s="708"/>
      <c r="G37" s="708"/>
    </row>
    <row r="38" spans="1:7" x14ac:dyDescent="0.2">
      <c r="A38" s="708"/>
      <c r="B38" s="708"/>
      <c r="C38" s="708"/>
      <c r="D38" s="708"/>
      <c r="E38" s="708"/>
      <c r="F38" s="708"/>
      <c r="G38" s="708"/>
    </row>
    <row r="39" spans="1:7" x14ac:dyDescent="0.2">
      <c r="A39" s="708"/>
      <c r="B39" s="708"/>
      <c r="C39" s="708"/>
      <c r="D39" s="708"/>
      <c r="E39" s="708"/>
      <c r="F39" s="708"/>
      <c r="G39" s="708"/>
    </row>
    <row r="40" spans="1:7" x14ac:dyDescent="0.2">
      <c r="A40" s="708"/>
      <c r="B40" s="708"/>
      <c r="C40" s="708"/>
      <c r="D40" s="708"/>
      <c r="E40" s="708"/>
      <c r="F40" s="708"/>
      <c r="G40" s="708"/>
    </row>
    <row r="41" spans="1:7" x14ac:dyDescent="0.2">
      <c r="A41" s="708"/>
      <c r="B41" s="708"/>
      <c r="C41" s="708"/>
      <c r="D41" s="708"/>
      <c r="E41" s="708"/>
      <c r="F41" s="708"/>
      <c r="G41" s="708"/>
    </row>
    <row r="42" spans="1:7" x14ac:dyDescent="0.2">
      <c r="A42" s="708"/>
      <c r="B42" s="708"/>
      <c r="C42" s="708"/>
      <c r="D42" s="708"/>
      <c r="E42" s="708"/>
      <c r="F42" s="708"/>
      <c r="G42" s="708"/>
    </row>
    <row r="43" spans="1:7" x14ac:dyDescent="0.2">
      <c r="A43" s="708"/>
      <c r="B43" s="708"/>
      <c r="C43" s="708"/>
      <c r="D43" s="708"/>
      <c r="E43" s="708"/>
      <c r="F43" s="708"/>
      <c r="G43" s="708"/>
    </row>
    <row r="44" spans="1:7" x14ac:dyDescent="0.2">
      <c r="A44" s="708"/>
      <c r="B44" s="708"/>
      <c r="C44" s="708"/>
      <c r="D44" s="708"/>
      <c r="E44" s="708"/>
      <c r="F44" s="708"/>
      <c r="G44" s="708"/>
    </row>
    <row r="45" spans="1:7" x14ac:dyDescent="0.2">
      <c r="A45" s="708"/>
      <c r="B45" s="708"/>
      <c r="C45" s="708"/>
      <c r="D45" s="708"/>
      <c r="E45" s="708"/>
      <c r="F45" s="708"/>
      <c r="G45" s="708"/>
    </row>
    <row r="46" spans="1:7" x14ac:dyDescent="0.2">
      <c r="A46" s="708"/>
      <c r="B46" s="708"/>
      <c r="C46" s="708"/>
      <c r="D46" s="708"/>
      <c r="E46" s="708"/>
      <c r="F46" s="708"/>
      <c r="G46" s="708"/>
    </row>
    <row r="47" spans="1:7" x14ac:dyDescent="0.2">
      <c r="A47" s="708"/>
      <c r="B47" s="708"/>
      <c r="C47" s="708"/>
      <c r="D47" s="708"/>
      <c r="E47" s="708"/>
      <c r="F47" s="708"/>
      <c r="G47" s="708"/>
    </row>
    <row r="48" spans="1:7" x14ac:dyDescent="0.2">
      <c r="A48" s="708"/>
      <c r="B48" s="708"/>
      <c r="C48" s="708"/>
      <c r="D48" s="708"/>
      <c r="E48" s="708"/>
      <c r="F48" s="708"/>
      <c r="G48" s="708"/>
    </row>
    <row r="49" spans="1:7" x14ac:dyDescent="0.2">
      <c r="A49" s="708"/>
      <c r="B49" s="708"/>
      <c r="C49" s="708"/>
      <c r="D49" s="708"/>
      <c r="E49" s="708"/>
      <c r="F49" s="708"/>
      <c r="G49" s="708"/>
    </row>
    <row r="50" spans="1:7" x14ac:dyDescent="0.2">
      <c r="A50" s="708"/>
      <c r="B50" s="708"/>
      <c r="C50" s="708"/>
      <c r="D50" s="708"/>
      <c r="E50" s="708"/>
      <c r="F50" s="708"/>
      <c r="G50" s="708"/>
    </row>
    <row r="51" spans="1:7" x14ac:dyDescent="0.2">
      <c r="A51" s="708"/>
      <c r="B51" s="708"/>
      <c r="C51" s="708"/>
      <c r="D51" s="708"/>
      <c r="E51" s="708"/>
      <c r="F51" s="708"/>
      <c r="G51" s="708"/>
    </row>
    <row r="52" spans="1:7" x14ac:dyDescent="0.2">
      <c r="A52" s="708"/>
      <c r="B52" s="708"/>
      <c r="C52" s="708"/>
      <c r="D52" s="708"/>
      <c r="E52" s="708"/>
      <c r="F52" s="708"/>
      <c r="G52" s="708"/>
    </row>
    <row r="53" spans="1:7" x14ac:dyDescent="0.2">
      <c r="A53" s="708"/>
      <c r="B53" s="708"/>
      <c r="C53" s="708"/>
      <c r="D53" s="708"/>
      <c r="E53" s="708"/>
      <c r="F53" s="708"/>
      <c r="G53" s="708"/>
    </row>
    <row r="54" spans="1:7" x14ac:dyDescent="0.2">
      <c r="A54" s="708"/>
      <c r="B54" s="708"/>
      <c r="C54" s="708"/>
      <c r="D54" s="708"/>
      <c r="E54" s="708"/>
      <c r="F54" s="708"/>
      <c r="G54" s="708"/>
    </row>
    <row r="55" spans="1:7" x14ac:dyDescent="0.2">
      <c r="A55" s="708"/>
      <c r="B55" s="708"/>
      <c r="C55" s="708"/>
      <c r="D55" s="708"/>
      <c r="E55" s="708"/>
      <c r="F55" s="708"/>
      <c r="G55" s="708"/>
    </row>
    <row r="56" spans="1:7" x14ac:dyDescent="0.2">
      <c r="A56" s="708"/>
      <c r="B56" s="708"/>
      <c r="C56" s="708"/>
      <c r="D56" s="708"/>
      <c r="E56" s="708"/>
      <c r="F56" s="708"/>
      <c r="G56" s="708"/>
    </row>
    <row r="57" spans="1:7" x14ac:dyDescent="0.2">
      <c r="A57" s="708"/>
      <c r="B57" s="708"/>
      <c r="C57" s="708"/>
      <c r="D57" s="708"/>
      <c r="E57" s="708"/>
      <c r="F57" s="708"/>
      <c r="G57" s="708"/>
    </row>
    <row r="58" spans="1:7" x14ac:dyDescent="0.2">
      <c r="A58" s="708"/>
      <c r="B58" s="708"/>
      <c r="C58" s="708"/>
      <c r="D58" s="708"/>
      <c r="E58" s="708"/>
      <c r="F58" s="708"/>
      <c r="G58" s="708"/>
    </row>
  </sheetData>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zoomScaleNormal="100" workbookViewId="0">
      <selection sqref="A1:D1"/>
    </sheetView>
  </sheetViews>
  <sheetFormatPr baseColWidth="10" defaultColWidth="12.5703125" defaultRowHeight="12" x14ac:dyDescent="0.2"/>
  <cols>
    <col min="1" max="1" width="5.42578125" style="279" customWidth="1"/>
    <col min="2" max="2" width="34.7109375" style="279" customWidth="1"/>
    <col min="3" max="3" width="13.28515625" style="259" customWidth="1"/>
    <col min="4" max="5" width="11.85546875" style="259" customWidth="1"/>
    <col min="6" max="7" width="9.85546875" style="259" hidden="1" customWidth="1"/>
    <col min="8" max="9" width="9.28515625" style="259" customWidth="1"/>
    <col min="10" max="10" width="13.28515625" style="280" bestFit="1" customWidth="1"/>
    <col min="11" max="16384" width="12.5703125" style="279"/>
  </cols>
  <sheetData>
    <row r="1" spans="1:10" s="258" customFormat="1" ht="12" customHeight="1" x14ac:dyDescent="0.2">
      <c r="A1" s="671" t="s">
        <v>142</v>
      </c>
      <c r="B1" s="672"/>
      <c r="C1" s="281" t="s">
        <v>143</v>
      </c>
      <c r="D1" s="677" t="s">
        <v>144</v>
      </c>
      <c r="E1" s="677"/>
      <c r="F1" s="667" t="s">
        <v>163</v>
      </c>
      <c r="G1" s="667"/>
      <c r="H1" s="667" t="s">
        <v>145</v>
      </c>
      <c r="I1" s="667"/>
      <c r="J1" s="300" t="s">
        <v>143</v>
      </c>
    </row>
    <row r="2" spans="1:10" s="258" customFormat="1" ht="12" customHeight="1" x14ac:dyDescent="0.2">
      <c r="A2" s="673"/>
      <c r="B2" s="674"/>
      <c r="C2" s="260">
        <v>44197</v>
      </c>
      <c r="D2" s="668" t="s">
        <v>273</v>
      </c>
      <c r="E2" s="668"/>
      <c r="F2" s="670" t="s">
        <v>162</v>
      </c>
      <c r="G2" s="670"/>
      <c r="H2" s="261"/>
      <c r="I2" s="261"/>
      <c r="J2" s="282">
        <v>44561</v>
      </c>
    </row>
    <row r="3" spans="1:10" s="264" customFormat="1" ht="12" customHeight="1" x14ac:dyDescent="0.2">
      <c r="A3" s="675"/>
      <c r="B3" s="676"/>
      <c r="C3" s="262"/>
      <c r="D3" s="263" t="s">
        <v>146</v>
      </c>
      <c r="E3" s="263" t="s">
        <v>147</v>
      </c>
      <c r="F3" s="263" t="s">
        <v>146</v>
      </c>
      <c r="G3" s="263" t="s">
        <v>147</v>
      </c>
      <c r="H3" s="263" t="s">
        <v>148</v>
      </c>
      <c r="I3" s="263" t="s">
        <v>149</v>
      </c>
      <c r="J3" s="283"/>
    </row>
    <row r="4" spans="1:10" s="265" customFormat="1" ht="12" customHeight="1" x14ac:dyDescent="0.2">
      <c r="A4" s="284"/>
      <c r="B4" s="266"/>
      <c r="C4" s="267"/>
      <c r="D4" s="267"/>
      <c r="E4" s="267"/>
      <c r="F4" s="267"/>
      <c r="G4" s="267"/>
      <c r="H4" s="267"/>
      <c r="I4" s="267"/>
      <c r="J4" s="285"/>
    </row>
    <row r="5" spans="1:10" s="272" customFormat="1" ht="12" customHeight="1" x14ac:dyDescent="0.2">
      <c r="A5" s="286">
        <v>2900</v>
      </c>
      <c r="B5" s="269" t="s">
        <v>137</v>
      </c>
      <c r="C5" s="270"/>
      <c r="D5" s="271"/>
      <c r="E5" s="271"/>
      <c r="F5" s="271"/>
      <c r="G5" s="271"/>
      <c r="H5" s="271"/>
      <c r="I5" s="271"/>
      <c r="J5" s="287">
        <f>SUM(J6:J16)</f>
        <v>0</v>
      </c>
    </row>
    <row r="6" spans="1:10" s="272" customFormat="1" ht="12" customHeight="1" x14ac:dyDescent="0.2">
      <c r="A6" s="288"/>
      <c r="B6" s="273" t="s">
        <v>127</v>
      </c>
      <c r="C6" s="274">
        <v>0</v>
      </c>
      <c r="D6" s="274">
        <v>0</v>
      </c>
      <c r="E6" s="274">
        <v>0</v>
      </c>
      <c r="F6" s="274"/>
      <c r="G6" s="274"/>
      <c r="H6" s="274"/>
      <c r="I6" s="274"/>
      <c r="J6" s="289">
        <f>SUM(C6:I6)</f>
        <v>0</v>
      </c>
    </row>
    <row r="7" spans="1:10" s="272" customFormat="1" ht="12" customHeight="1" x14ac:dyDescent="0.2">
      <c r="A7" s="288"/>
      <c r="B7" s="273" t="s">
        <v>150</v>
      </c>
      <c r="C7" s="274">
        <v>0</v>
      </c>
      <c r="D7" s="274">
        <v>0</v>
      </c>
      <c r="E7" s="274">
        <v>0</v>
      </c>
      <c r="F7" s="274"/>
      <c r="G7" s="274"/>
      <c r="H7" s="274"/>
      <c r="I7" s="274"/>
      <c r="J7" s="289">
        <f>SUM(C7:I7)</f>
        <v>0</v>
      </c>
    </row>
    <row r="8" spans="1:10" s="272" customFormat="1" ht="12" customHeight="1" x14ac:dyDescent="0.2">
      <c r="A8" s="288"/>
      <c r="B8" s="273" t="s">
        <v>153</v>
      </c>
      <c r="C8" s="274">
        <v>0</v>
      </c>
      <c r="D8" s="274">
        <v>0</v>
      </c>
      <c r="E8" s="274">
        <v>0</v>
      </c>
      <c r="F8" s="274"/>
      <c r="G8" s="274"/>
      <c r="H8" s="274"/>
      <c r="I8" s="274"/>
      <c r="J8" s="289">
        <f>SUM(C8:I8)</f>
        <v>0</v>
      </c>
    </row>
    <row r="9" spans="1:10" s="272" customFormat="1" ht="12" customHeight="1" x14ac:dyDescent="0.2">
      <c r="A9" s="288"/>
      <c r="B9" s="273" t="s">
        <v>154</v>
      </c>
      <c r="C9" s="274">
        <v>0</v>
      </c>
      <c r="D9" s="274">
        <v>0</v>
      </c>
      <c r="E9" s="274">
        <v>0</v>
      </c>
      <c r="F9" s="274"/>
      <c r="G9" s="274"/>
      <c r="H9" s="274"/>
      <c r="I9" s="274"/>
      <c r="J9" s="289">
        <f t="shared" ref="J9:J15" si="0">SUM(C9:I9)</f>
        <v>0</v>
      </c>
    </row>
    <row r="10" spans="1:10" s="272" customFormat="1" ht="12" customHeight="1" x14ac:dyDescent="0.2">
      <c r="A10" s="288"/>
      <c r="B10" s="273" t="s">
        <v>155</v>
      </c>
      <c r="C10" s="274">
        <v>0</v>
      </c>
      <c r="D10" s="274">
        <v>0</v>
      </c>
      <c r="E10" s="274">
        <v>0</v>
      </c>
      <c r="F10" s="274"/>
      <c r="G10" s="274"/>
      <c r="H10" s="274"/>
      <c r="I10" s="274"/>
      <c r="J10" s="289">
        <f t="shared" si="0"/>
        <v>0</v>
      </c>
    </row>
    <row r="11" spans="1:10" s="272" customFormat="1" ht="12" customHeight="1" x14ac:dyDescent="0.2">
      <c r="A11" s="288"/>
      <c r="B11" s="273" t="s">
        <v>156</v>
      </c>
      <c r="C11" s="274">
        <v>0</v>
      </c>
      <c r="D11" s="274">
        <v>0</v>
      </c>
      <c r="E11" s="274">
        <v>0</v>
      </c>
      <c r="F11" s="274"/>
      <c r="G11" s="274"/>
      <c r="H11" s="274"/>
      <c r="I11" s="274"/>
      <c r="J11" s="289">
        <f t="shared" si="0"/>
        <v>0</v>
      </c>
    </row>
    <row r="12" spans="1:10" s="272" customFormat="1" ht="12" customHeight="1" x14ac:dyDescent="0.2">
      <c r="A12" s="288"/>
      <c r="B12" s="273" t="s">
        <v>157</v>
      </c>
      <c r="C12" s="274">
        <v>0</v>
      </c>
      <c r="D12" s="274">
        <v>0</v>
      </c>
      <c r="E12" s="274">
        <v>0</v>
      </c>
      <c r="F12" s="274"/>
      <c r="G12" s="274"/>
      <c r="H12" s="274"/>
      <c r="I12" s="274"/>
      <c r="J12" s="289">
        <f t="shared" si="0"/>
        <v>0</v>
      </c>
    </row>
    <row r="13" spans="1:10" s="272" customFormat="1" ht="12" customHeight="1" x14ac:dyDescent="0.2">
      <c r="A13" s="288"/>
      <c r="B13" s="273" t="s">
        <v>158</v>
      </c>
      <c r="C13" s="274">
        <v>0</v>
      </c>
      <c r="D13" s="274">
        <v>0</v>
      </c>
      <c r="E13" s="274">
        <v>0</v>
      </c>
      <c r="F13" s="274"/>
      <c r="G13" s="274"/>
      <c r="H13" s="274"/>
      <c r="I13" s="274"/>
      <c r="J13" s="289">
        <f t="shared" si="0"/>
        <v>0</v>
      </c>
    </row>
    <row r="14" spans="1:10" s="272" customFormat="1" ht="12" customHeight="1" x14ac:dyDescent="0.2">
      <c r="A14" s="288"/>
      <c r="B14" s="273" t="s">
        <v>159</v>
      </c>
      <c r="C14" s="274">
        <v>0</v>
      </c>
      <c r="D14" s="274">
        <v>0</v>
      </c>
      <c r="E14" s="274">
        <v>0</v>
      </c>
      <c r="F14" s="274"/>
      <c r="G14" s="274"/>
      <c r="H14" s="274"/>
      <c r="I14" s="274"/>
      <c r="J14" s="289">
        <f t="shared" si="0"/>
        <v>0</v>
      </c>
    </row>
    <row r="15" spans="1:10" s="272" customFormat="1" ht="12" customHeight="1" x14ac:dyDescent="0.2">
      <c r="A15" s="288"/>
      <c r="B15" s="669" t="s">
        <v>160</v>
      </c>
      <c r="C15" s="274">
        <v>0</v>
      </c>
      <c r="D15" s="274">
        <v>0</v>
      </c>
      <c r="E15" s="274">
        <v>0</v>
      </c>
      <c r="F15" s="274"/>
      <c r="G15" s="274"/>
      <c r="H15" s="274"/>
      <c r="I15" s="274"/>
      <c r="J15" s="289">
        <f t="shared" si="0"/>
        <v>0</v>
      </c>
    </row>
    <row r="16" spans="1:10" s="272" customFormat="1" ht="12" customHeight="1" x14ac:dyDescent="0.2">
      <c r="A16" s="288"/>
      <c r="B16" s="669"/>
      <c r="C16" s="274"/>
      <c r="D16" s="274"/>
      <c r="E16" s="274"/>
      <c r="F16" s="274"/>
      <c r="G16" s="274"/>
      <c r="H16" s="274"/>
      <c r="I16" s="274"/>
      <c r="J16" s="289"/>
    </row>
    <row r="17" spans="1:10" s="272" customFormat="1" ht="12" customHeight="1" x14ac:dyDescent="0.2">
      <c r="A17" s="286">
        <v>2910</v>
      </c>
      <c r="B17" s="269" t="s">
        <v>138</v>
      </c>
      <c r="C17" s="275"/>
      <c r="D17" s="275"/>
      <c r="E17" s="275"/>
      <c r="F17" s="275"/>
      <c r="G17" s="275"/>
      <c r="H17" s="275"/>
      <c r="I17" s="275"/>
      <c r="J17" s="287">
        <f>SUM(J18:J20)</f>
        <v>0</v>
      </c>
    </row>
    <row r="18" spans="1:10" s="272" customFormat="1" ht="12" customHeight="1" x14ac:dyDescent="0.2">
      <c r="A18" s="290"/>
      <c r="B18" s="273" t="s">
        <v>164</v>
      </c>
      <c r="C18" s="274">
        <v>0</v>
      </c>
      <c r="D18" s="274">
        <v>0</v>
      </c>
      <c r="E18" s="274">
        <v>0</v>
      </c>
      <c r="F18" s="274">
        <v>0</v>
      </c>
      <c r="G18" s="274">
        <v>0</v>
      </c>
      <c r="H18" s="274"/>
      <c r="I18" s="274"/>
      <c r="J18" s="289">
        <f>SUM(C18:I18)</f>
        <v>0</v>
      </c>
    </row>
    <row r="19" spans="1:10" s="272" customFormat="1" ht="12" customHeight="1" x14ac:dyDescent="0.2">
      <c r="A19" s="288"/>
      <c r="B19" s="273"/>
      <c r="C19" s="274">
        <v>0</v>
      </c>
      <c r="D19" s="274">
        <v>0</v>
      </c>
      <c r="E19" s="274">
        <v>0</v>
      </c>
      <c r="F19" s="274">
        <v>0</v>
      </c>
      <c r="G19" s="274">
        <v>0</v>
      </c>
      <c r="H19" s="274"/>
      <c r="I19" s="274"/>
      <c r="J19" s="289">
        <f>SUM(C19:I19)</f>
        <v>0</v>
      </c>
    </row>
    <row r="20" spans="1:10" s="272" customFormat="1" ht="12" customHeight="1" x14ac:dyDescent="0.2">
      <c r="A20" s="288"/>
      <c r="B20" s="273" t="s">
        <v>116</v>
      </c>
      <c r="C20" s="274">
        <v>0</v>
      </c>
      <c r="D20" s="274">
        <v>0</v>
      </c>
      <c r="E20" s="274">
        <v>0</v>
      </c>
      <c r="F20" s="274">
        <v>0</v>
      </c>
      <c r="G20" s="274">
        <v>0</v>
      </c>
      <c r="H20" s="274"/>
      <c r="I20" s="274"/>
      <c r="J20" s="289">
        <f>SUM(C20:I20)</f>
        <v>0</v>
      </c>
    </row>
    <row r="21" spans="1:10" s="272" customFormat="1" ht="12" customHeight="1" x14ac:dyDescent="0.2">
      <c r="A21" s="286">
        <v>2911</v>
      </c>
      <c r="B21" s="269" t="s">
        <v>161</v>
      </c>
      <c r="C21" s="275"/>
      <c r="D21" s="275"/>
      <c r="E21" s="275"/>
      <c r="F21" s="275"/>
      <c r="G21" s="275"/>
      <c r="H21" s="275"/>
      <c r="I21" s="275"/>
      <c r="J21" s="287">
        <f>SUM(J22:J24)</f>
        <v>0</v>
      </c>
    </row>
    <row r="22" spans="1:10" s="272" customFormat="1" ht="12" customHeight="1" x14ac:dyDescent="0.2">
      <c r="A22" s="290"/>
      <c r="B22" s="273"/>
      <c r="C22" s="274">
        <v>0</v>
      </c>
      <c r="D22" s="274">
        <v>0</v>
      </c>
      <c r="E22" s="274">
        <v>0</v>
      </c>
      <c r="F22" s="274">
        <v>0</v>
      </c>
      <c r="G22" s="274">
        <v>0</v>
      </c>
      <c r="H22" s="274"/>
      <c r="I22" s="274"/>
      <c r="J22" s="289">
        <f>SUM(C22:I22)</f>
        <v>0</v>
      </c>
    </row>
    <row r="23" spans="1:10" s="272" customFormat="1" ht="12" customHeight="1" x14ac:dyDescent="0.2">
      <c r="A23" s="288"/>
      <c r="B23" s="273"/>
      <c r="C23" s="274">
        <v>0</v>
      </c>
      <c r="D23" s="274">
        <v>0</v>
      </c>
      <c r="E23" s="274">
        <v>0</v>
      </c>
      <c r="F23" s="274">
        <v>0</v>
      </c>
      <c r="G23" s="274">
        <v>0</v>
      </c>
      <c r="H23" s="274"/>
      <c r="I23" s="274"/>
      <c r="J23" s="289">
        <f>SUM(C23:I23)</f>
        <v>0</v>
      </c>
    </row>
    <row r="24" spans="1:10" s="272" customFormat="1" ht="12" customHeight="1" x14ac:dyDescent="0.2">
      <c r="A24" s="288"/>
      <c r="B24" s="273"/>
      <c r="C24" s="274">
        <v>0</v>
      </c>
      <c r="D24" s="274">
        <v>0</v>
      </c>
      <c r="E24" s="274">
        <v>0</v>
      </c>
      <c r="F24" s="274">
        <v>0</v>
      </c>
      <c r="G24" s="274">
        <v>0</v>
      </c>
      <c r="H24" s="274"/>
      <c r="I24" s="274"/>
      <c r="J24" s="289">
        <f>SUM(C24:I24)</f>
        <v>0</v>
      </c>
    </row>
    <row r="25" spans="1:10" s="272" customFormat="1" ht="12" customHeight="1" x14ac:dyDescent="0.2">
      <c r="A25" s="286">
        <v>2990</v>
      </c>
      <c r="B25" s="269" t="s">
        <v>145</v>
      </c>
      <c r="C25" s="275">
        <v>0</v>
      </c>
      <c r="D25" s="275"/>
      <c r="E25" s="275"/>
      <c r="F25" s="275"/>
      <c r="G25" s="275"/>
      <c r="H25" s="275">
        <v>0</v>
      </c>
      <c r="I25" s="275">
        <v>0</v>
      </c>
      <c r="J25" s="287">
        <f>SUM(C25:I25)</f>
        <v>0</v>
      </c>
    </row>
    <row r="26" spans="1:10" s="272" customFormat="1" ht="12" customHeight="1" x14ac:dyDescent="0.2">
      <c r="A26" s="286">
        <v>2999</v>
      </c>
      <c r="B26" s="269" t="s">
        <v>151</v>
      </c>
      <c r="C26" s="275">
        <v>0</v>
      </c>
      <c r="D26" s="275"/>
      <c r="E26" s="275"/>
      <c r="F26" s="275"/>
      <c r="G26" s="275"/>
      <c r="H26" s="275"/>
      <c r="I26" s="275"/>
      <c r="J26" s="287">
        <f>SUM(C26:I26)</f>
        <v>0</v>
      </c>
    </row>
    <row r="27" spans="1:10" s="272" customFormat="1" ht="12" customHeight="1" x14ac:dyDescent="0.2">
      <c r="A27" s="286"/>
      <c r="B27" s="269"/>
      <c r="C27" s="275"/>
      <c r="D27" s="275"/>
      <c r="E27" s="275"/>
      <c r="F27" s="275"/>
      <c r="G27" s="275"/>
      <c r="H27" s="275"/>
      <c r="I27" s="275"/>
      <c r="J27" s="287"/>
    </row>
    <row r="28" spans="1:10" s="272" customFormat="1" ht="21" customHeight="1" x14ac:dyDescent="0.2">
      <c r="A28" s="291"/>
      <c r="B28" s="276" t="s">
        <v>152</v>
      </c>
      <c r="C28" s="277">
        <f t="shared" ref="C28:I28" si="1">SUM(C5:C26)</f>
        <v>0</v>
      </c>
      <c r="D28" s="277">
        <f t="shared" si="1"/>
        <v>0</v>
      </c>
      <c r="E28" s="277">
        <f t="shared" si="1"/>
        <v>0</v>
      </c>
      <c r="F28" s="277">
        <f t="shared" si="1"/>
        <v>0</v>
      </c>
      <c r="G28" s="277">
        <f t="shared" si="1"/>
        <v>0</v>
      </c>
      <c r="H28" s="277">
        <f t="shared" si="1"/>
        <v>0</v>
      </c>
      <c r="I28" s="277">
        <f t="shared" si="1"/>
        <v>0</v>
      </c>
      <c r="J28" s="292">
        <f>J5+J17+J21+J25+J26</f>
        <v>0</v>
      </c>
    </row>
    <row r="29" spans="1:10" s="278" customFormat="1" ht="12" customHeight="1" x14ac:dyDescent="0.2">
      <c r="A29" s="286"/>
      <c r="B29" s="268"/>
      <c r="C29" s="293"/>
      <c r="D29" s="294"/>
      <c r="E29" s="294"/>
      <c r="F29" s="294"/>
      <c r="G29" s="294"/>
      <c r="H29" s="294"/>
      <c r="I29" s="294"/>
      <c r="J29" s="295"/>
    </row>
    <row r="30" spans="1:10" ht="12" customHeight="1" x14ac:dyDescent="0.2">
      <c r="A30" s="296"/>
      <c r="B30" s="297"/>
      <c r="C30" s="298"/>
      <c r="D30" s="298"/>
      <c r="E30" s="298"/>
      <c r="F30" s="298"/>
      <c r="G30" s="298"/>
      <c r="H30" s="298"/>
      <c r="I30" s="298"/>
      <c r="J30" s="299"/>
    </row>
  </sheetData>
  <mergeCells count="7">
    <mergeCell ref="H1:I1"/>
    <mergeCell ref="D2:E2"/>
    <mergeCell ref="B15:B16"/>
    <mergeCell ref="F2:G2"/>
    <mergeCell ref="A1:B3"/>
    <mergeCell ref="D1:E1"/>
    <mergeCell ref="F1:G1"/>
  </mergeCells>
  <pageMargins left="0.59055118110236227" right="0.59055118110236227" top="0.98425196850393704" bottom="0.59055118110236227" header="0.59055118110236227" footer="0.31496062992125984"/>
  <pageSetup paperSize="9" fitToHeight="0" orientation="landscape" horizontalDpi="4294967293" r:id="rId1"/>
  <headerFooter>
    <oddHeader>&amp;L&amp;"Arial Black,Standard"&amp;14EIGENKAPITALNACHWEIS</oddHeader>
  </headerFooter>
  <ignoredErrors>
    <ignoredError sqref="J2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showGridLines="0" zoomScaleNormal="100" workbookViewId="0">
      <selection sqref="A1:D1"/>
    </sheetView>
  </sheetViews>
  <sheetFormatPr baseColWidth="10" defaultColWidth="12.5703125" defaultRowHeight="12" x14ac:dyDescent="0.2"/>
  <cols>
    <col min="1" max="1" width="9" style="279" customWidth="1"/>
    <col min="2" max="2" width="41" style="279" customWidth="1"/>
    <col min="3" max="3" width="13.28515625" style="259" customWidth="1"/>
    <col min="4" max="5" width="11.85546875" style="259" customWidth="1"/>
    <col min="6" max="7" width="9.85546875" style="259" hidden="1" customWidth="1"/>
    <col min="8" max="8" width="13.28515625" style="280" bestFit="1" customWidth="1"/>
    <col min="9" max="16384" width="12.5703125" style="279"/>
  </cols>
  <sheetData>
    <row r="1" spans="1:8" s="258" customFormat="1" ht="12" customHeight="1" x14ac:dyDescent="0.2">
      <c r="A1" s="671" t="s">
        <v>142</v>
      </c>
      <c r="B1" s="672"/>
      <c r="C1" s="281" t="s">
        <v>143</v>
      </c>
      <c r="D1" s="677"/>
      <c r="E1" s="677"/>
      <c r="F1" s="667" t="s">
        <v>163</v>
      </c>
      <c r="G1" s="667"/>
      <c r="H1" s="300" t="s">
        <v>143</v>
      </c>
    </row>
    <row r="2" spans="1:8" s="258" customFormat="1" ht="12" customHeight="1" x14ac:dyDescent="0.2">
      <c r="A2" s="673"/>
      <c r="B2" s="674"/>
      <c r="C2" s="260">
        <v>44197</v>
      </c>
      <c r="D2" s="629"/>
      <c r="E2" s="629"/>
      <c r="F2" s="670" t="s">
        <v>162</v>
      </c>
      <c r="G2" s="670"/>
      <c r="H2" s="282">
        <v>44561</v>
      </c>
    </row>
    <row r="3" spans="1:8" s="264" customFormat="1" ht="12" customHeight="1" x14ac:dyDescent="0.2">
      <c r="A3" s="675"/>
      <c r="B3" s="676"/>
      <c r="C3" s="262"/>
      <c r="D3" s="263" t="s">
        <v>146</v>
      </c>
      <c r="E3" s="263" t="s">
        <v>147</v>
      </c>
      <c r="F3" s="263" t="s">
        <v>146</v>
      </c>
      <c r="G3" s="263" t="s">
        <v>147</v>
      </c>
      <c r="H3" s="283"/>
    </row>
    <row r="4" spans="1:8" s="265" customFormat="1" ht="12" customHeight="1" x14ac:dyDescent="0.2">
      <c r="A4" s="284"/>
      <c r="B4" s="266"/>
      <c r="C4" s="267"/>
      <c r="D4" s="267"/>
      <c r="E4" s="267"/>
      <c r="F4" s="267"/>
      <c r="G4" s="267"/>
      <c r="H4" s="285"/>
    </row>
    <row r="5" spans="1:8" s="265" customFormat="1" ht="12" customHeight="1" x14ac:dyDescent="0.2">
      <c r="A5" s="284"/>
      <c r="B5" s="266"/>
      <c r="C5" s="267"/>
      <c r="D5" s="267"/>
      <c r="E5" s="267"/>
      <c r="F5" s="267"/>
      <c r="G5" s="267"/>
      <c r="H5" s="285"/>
    </row>
    <row r="6" spans="1:8" s="272" customFormat="1" ht="12" customHeight="1" x14ac:dyDescent="0.2">
      <c r="A6" s="291">
        <v>2090</v>
      </c>
      <c r="B6" s="269" t="s">
        <v>308</v>
      </c>
      <c r="C6" s="270"/>
      <c r="D6" s="271"/>
      <c r="E6" s="271"/>
      <c r="F6" s="271"/>
      <c r="G6" s="271"/>
      <c r="H6" s="287">
        <f>SUM(H7:H8)</f>
        <v>0</v>
      </c>
    </row>
    <row r="7" spans="1:8" s="272" customFormat="1" ht="12" customHeight="1" x14ac:dyDescent="0.2">
      <c r="A7" s="630">
        <v>2090</v>
      </c>
      <c r="B7" s="273" t="s">
        <v>309</v>
      </c>
      <c r="C7" s="274">
        <v>0</v>
      </c>
      <c r="D7" s="274">
        <v>0</v>
      </c>
      <c r="E7" s="274">
        <v>0</v>
      </c>
      <c r="F7" s="274"/>
      <c r="G7" s="274"/>
      <c r="H7" s="289">
        <f>SUM(C7:G7)</f>
        <v>0</v>
      </c>
    </row>
    <row r="8" spans="1:8" s="272" customFormat="1" ht="12" customHeight="1" x14ac:dyDescent="0.2">
      <c r="A8" s="288"/>
      <c r="B8" s="273" t="s">
        <v>116</v>
      </c>
      <c r="C8" s="274">
        <v>0</v>
      </c>
      <c r="D8" s="274">
        <v>0</v>
      </c>
      <c r="E8" s="274">
        <v>0</v>
      </c>
      <c r="F8" s="274"/>
      <c r="G8" s="274"/>
      <c r="H8" s="289">
        <f>SUM(C8:G8)</f>
        <v>0</v>
      </c>
    </row>
    <row r="9" spans="1:8" s="272" customFormat="1" ht="12" customHeight="1" x14ac:dyDescent="0.2">
      <c r="A9" s="291">
        <v>2091</v>
      </c>
      <c r="B9" s="269" t="s">
        <v>310</v>
      </c>
      <c r="C9" s="275"/>
      <c r="D9" s="275"/>
      <c r="E9" s="275"/>
      <c r="F9" s="275"/>
      <c r="G9" s="275"/>
      <c r="H9" s="287">
        <f>SUM(H10:H11)</f>
        <v>0</v>
      </c>
    </row>
    <row r="10" spans="1:8" s="272" customFormat="1" ht="12" customHeight="1" x14ac:dyDescent="0.2">
      <c r="A10" s="290"/>
      <c r="B10" s="273" t="s">
        <v>116</v>
      </c>
      <c r="C10" s="274">
        <v>0</v>
      </c>
      <c r="D10" s="274">
        <v>0</v>
      </c>
      <c r="E10" s="274">
        <v>0</v>
      </c>
      <c r="F10" s="274">
        <v>0</v>
      </c>
      <c r="G10" s="274">
        <v>0</v>
      </c>
      <c r="H10" s="289">
        <f>SUM(C10:G10)</f>
        <v>0</v>
      </c>
    </row>
    <row r="11" spans="1:8" s="272" customFormat="1" ht="12" customHeight="1" x14ac:dyDescent="0.2">
      <c r="A11" s="288"/>
      <c r="B11" s="273" t="s">
        <v>116</v>
      </c>
      <c r="C11" s="274">
        <v>0</v>
      </c>
      <c r="D11" s="274">
        <v>0</v>
      </c>
      <c r="E11" s="274">
        <v>0</v>
      </c>
      <c r="F11" s="274">
        <v>0</v>
      </c>
      <c r="G11" s="274">
        <v>0</v>
      </c>
      <c r="H11" s="289">
        <f>SUM(C11:G11)</f>
        <v>0</v>
      </c>
    </row>
    <row r="12" spans="1:8" s="272" customFormat="1" ht="12" customHeight="1" x14ac:dyDescent="0.2">
      <c r="A12" s="291">
        <v>2092</v>
      </c>
      <c r="B12" s="269" t="s">
        <v>311</v>
      </c>
      <c r="C12" s="275"/>
      <c r="D12" s="275"/>
      <c r="E12" s="275"/>
      <c r="F12" s="275"/>
      <c r="G12" s="275"/>
      <c r="H12" s="287">
        <f>SUM(H13:H14)</f>
        <v>0</v>
      </c>
    </row>
    <row r="13" spans="1:8" s="272" customFormat="1" ht="12" customHeight="1" x14ac:dyDescent="0.2">
      <c r="A13" s="290"/>
      <c r="B13" s="273" t="s">
        <v>312</v>
      </c>
      <c r="C13" s="274">
        <v>0</v>
      </c>
      <c r="D13" s="274">
        <v>0</v>
      </c>
      <c r="E13" s="274">
        <v>0</v>
      </c>
      <c r="F13" s="274">
        <v>0</v>
      </c>
      <c r="G13" s="274">
        <v>0</v>
      </c>
      <c r="H13" s="289">
        <f>SUM(C13:G13)</f>
        <v>0</v>
      </c>
    </row>
    <row r="14" spans="1:8" s="272" customFormat="1" ht="12" customHeight="1" x14ac:dyDescent="0.2">
      <c r="A14" s="288"/>
      <c r="B14" s="273" t="s">
        <v>116</v>
      </c>
      <c r="C14" s="274">
        <v>0</v>
      </c>
      <c r="D14" s="274">
        <v>0</v>
      </c>
      <c r="E14" s="274">
        <v>0</v>
      </c>
      <c r="F14" s="274">
        <v>0</v>
      </c>
      <c r="G14" s="274">
        <v>0</v>
      </c>
      <c r="H14" s="289">
        <f>SUM(C14:G14)</f>
        <v>0</v>
      </c>
    </row>
    <row r="15" spans="1:8" s="272" customFormat="1" ht="12" customHeight="1" x14ac:dyDescent="0.2">
      <c r="A15" s="291">
        <v>2093</v>
      </c>
      <c r="B15" s="269" t="s">
        <v>313</v>
      </c>
      <c r="C15" s="275"/>
      <c r="D15" s="275"/>
      <c r="E15" s="275"/>
      <c r="F15" s="275"/>
      <c r="G15" s="275"/>
      <c r="H15" s="287">
        <f>SUM(H16:H17)</f>
        <v>0</v>
      </c>
    </row>
    <row r="16" spans="1:8" s="272" customFormat="1" ht="12" customHeight="1" x14ac:dyDescent="0.2">
      <c r="A16" s="290"/>
      <c r="B16" s="273" t="s">
        <v>312</v>
      </c>
      <c r="C16" s="274">
        <v>0</v>
      </c>
      <c r="D16" s="274">
        <v>0</v>
      </c>
      <c r="E16" s="274">
        <v>0</v>
      </c>
      <c r="F16" s="274">
        <v>0</v>
      </c>
      <c r="G16" s="274">
        <v>0</v>
      </c>
      <c r="H16" s="289">
        <f>SUM(C16:G16)</f>
        <v>0</v>
      </c>
    </row>
    <row r="17" spans="1:8" s="272" customFormat="1" ht="12" customHeight="1" x14ac:dyDescent="0.2">
      <c r="A17" s="290"/>
      <c r="B17" s="273" t="s">
        <v>116</v>
      </c>
      <c r="C17" s="274"/>
      <c r="D17" s="274"/>
      <c r="E17" s="274"/>
      <c r="F17" s="274"/>
      <c r="G17" s="274"/>
      <c r="H17" s="289"/>
    </row>
    <row r="18" spans="1:8" s="272" customFormat="1" ht="21" customHeight="1" x14ac:dyDescent="0.2">
      <c r="A18" s="291"/>
      <c r="B18" s="276" t="s">
        <v>152</v>
      </c>
      <c r="C18" s="277">
        <f>SUM(C6:C17)</f>
        <v>0</v>
      </c>
      <c r="D18" s="277">
        <f>SUM(D6:D17)</f>
        <v>0</v>
      </c>
      <c r="E18" s="277">
        <f>SUM(E6:E17)</f>
        <v>0</v>
      </c>
      <c r="F18" s="277">
        <f>SUM(F6:F17)</f>
        <v>0</v>
      </c>
      <c r="G18" s="277">
        <f>SUM(G6:G17)</f>
        <v>0</v>
      </c>
      <c r="H18" s="292">
        <f>H6+H9+H12+H16</f>
        <v>0</v>
      </c>
    </row>
    <row r="19" spans="1:8" s="278" customFormat="1" ht="12" customHeight="1" x14ac:dyDescent="0.2">
      <c r="A19" s="286"/>
      <c r="B19" s="268"/>
      <c r="C19" s="293"/>
      <c r="D19" s="294"/>
      <c r="E19" s="294"/>
      <c r="F19" s="294"/>
      <c r="G19" s="294"/>
      <c r="H19" s="295"/>
    </row>
    <row r="20" spans="1:8" ht="12" customHeight="1" x14ac:dyDescent="0.2">
      <c r="A20" s="296"/>
      <c r="B20" s="297"/>
      <c r="C20" s="298"/>
      <c r="D20" s="298"/>
      <c r="E20" s="298"/>
      <c r="F20" s="298"/>
      <c r="G20" s="298"/>
      <c r="H20" s="299"/>
    </row>
  </sheetData>
  <mergeCells count="4">
    <mergeCell ref="A1:B3"/>
    <mergeCell ref="D1:E1"/>
    <mergeCell ref="F1:G1"/>
    <mergeCell ref="F2:G2"/>
  </mergeCells>
  <pageMargins left="0.59055118110236227" right="0.59055118110236227" top="0.98425196850393704" bottom="0.59055118110236227" header="0.59055118110236227" footer="0.31496062992125984"/>
  <pageSetup paperSize="9" fitToHeight="0" orientation="landscape" horizontalDpi="4294967293" r:id="rId1"/>
  <headerFooter>
    <oddHeader>&amp;L&amp;"Arial Black,Standard"&amp;14SPEZIALFINANZIERUNGEN UND FONDS IM FREMDKAPITAL</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Normal="100" workbookViewId="0">
      <selection sqref="A1:D1"/>
    </sheetView>
  </sheetViews>
  <sheetFormatPr baseColWidth="10" defaultColWidth="12.5703125" defaultRowHeight="12" x14ac:dyDescent="0.2"/>
  <cols>
    <col min="1" max="1" width="7.5703125" style="245" customWidth="1"/>
    <col min="2" max="2" width="54.5703125" style="245" customWidth="1"/>
    <col min="3" max="5" width="13.28515625" style="322" customWidth="1"/>
    <col min="6" max="6" width="13.28515625" style="323" customWidth="1"/>
    <col min="7" max="7" width="13.28515625" style="324" customWidth="1"/>
    <col min="8" max="16384" width="12.5703125" style="245"/>
  </cols>
  <sheetData>
    <row r="1" spans="1:7" s="241" customFormat="1" ht="12" customHeight="1" x14ac:dyDescent="0.2">
      <c r="A1" s="653" t="s">
        <v>135</v>
      </c>
      <c r="B1" s="654"/>
      <c r="C1" s="325" t="s">
        <v>143</v>
      </c>
      <c r="D1" s="325" t="s">
        <v>165</v>
      </c>
      <c r="E1" s="326" t="s">
        <v>166</v>
      </c>
      <c r="F1" s="327" t="s">
        <v>143</v>
      </c>
      <c r="G1" s="328" t="s">
        <v>167</v>
      </c>
    </row>
    <row r="2" spans="1:7" s="308" customFormat="1" ht="12" customHeight="1" x14ac:dyDescent="0.2">
      <c r="A2" s="655"/>
      <c r="B2" s="656"/>
      <c r="C2" s="305">
        <v>44197</v>
      </c>
      <c r="D2" s="306" t="s">
        <v>168</v>
      </c>
      <c r="E2" s="306" t="s">
        <v>169</v>
      </c>
      <c r="F2" s="307">
        <v>44561</v>
      </c>
      <c r="G2" s="329"/>
    </row>
    <row r="3" spans="1:7" s="309" customFormat="1" ht="12" customHeight="1" x14ac:dyDescent="0.2">
      <c r="A3" s="330"/>
      <c r="B3" s="310"/>
      <c r="C3" s="311"/>
      <c r="D3" s="311"/>
      <c r="E3" s="311"/>
      <c r="F3" s="312"/>
      <c r="G3" s="331"/>
    </row>
    <row r="4" spans="1:7" s="315" customFormat="1" ht="12" customHeight="1" x14ac:dyDescent="0.2">
      <c r="A4" s="332">
        <v>2050</v>
      </c>
      <c r="B4" s="333" t="s">
        <v>170</v>
      </c>
      <c r="C4" s="313">
        <v>0</v>
      </c>
      <c r="D4" s="313">
        <v>0</v>
      </c>
      <c r="E4" s="313">
        <v>0</v>
      </c>
      <c r="F4" s="314">
        <f>SUM(C4:E4)</f>
        <v>0</v>
      </c>
      <c r="G4" s="334" t="s">
        <v>171</v>
      </c>
    </row>
    <row r="5" spans="1:7" s="315" customFormat="1" ht="12" customHeight="1" x14ac:dyDescent="0.2">
      <c r="A5" s="332">
        <v>2051</v>
      </c>
      <c r="B5" s="333" t="s">
        <v>172</v>
      </c>
      <c r="C5" s="313">
        <v>0</v>
      </c>
      <c r="D5" s="313">
        <v>0</v>
      </c>
      <c r="E5" s="313">
        <v>0</v>
      </c>
      <c r="F5" s="314">
        <f>SUM(C5:E5)</f>
        <v>0</v>
      </c>
      <c r="G5" s="334" t="s">
        <v>181</v>
      </c>
    </row>
    <row r="6" spans="1:7" s="315" customFormat="1" ht="12" customHeight="1" x14ac:dyDescent="0.2">
      <c r="A6" s="332">
        <v>2052</v>
      </c>
      <c r="B6" s="333" t="s">
        <v>173</v>
      </c>
      <c r="C6" s="313">
        <v>0</v>
      </c>
      <c r="D6" s="313">
        <v>0</v>
      </c>
      <c r="E6" s="313">
        <v>0</v>
      </c>
      <c r="F6" s="314">
        <f>SUM(C6:E6)</f>
        <v>0</v>
      </c>
      <c r="G6" s="334"/>
    </row>
    <row r="7" spans="1:7" s="315" customFormat="1" ht="12" customHeight="1" x14ac:dyDescent="0.2">
      <c r="A7" s="332">
        <v>2053</v>
      </c>
      <c r="B7" s="333" t="s">
        <v>174</v>
      </c>
      <c r="C7" s="313">
        <v>0</v>
      </c>
      <c r="D7" s="313">
        <v>0</v>
      </c>
      <c r="E7" s="313">
        <v>0</v>
      </c>
      <c r="F7" s="314">
        <f>SUM(C7:E7)</f>
        <v>0</v>
      </c>
      <c r="G7" s="334"/>
    </row>
    <row r="8" spans="1:7" s="315" customFormat="1" ht="12" customHeight="1" x14ac:dyDescent="0.2">
      <c r="A8" s="330"/>
      <c r="B8" s="316"/>
      <c r="C8" s="313"/>
      <c r="D8" s="313"/>
      <c r="E8" s="313"/>
      <c r="F8" s="314"/>
      <c r="G8" s="334"/>
    </row>
    <row r="9" spans="1:7" s="315" customFormat="1" ht="21" customHeight="1" x14ac:dyDescent="0.2">
      <c r="A9" s="335"/>
      <c r="B9" s="317" t="s">
        <v>175</v>
      </c>
      <c r="C9" s="318">
        <f>SUM(C4:C7)</f>
        <v>0</v>
      </c>
      <c r="D9" s="318">
        <f>SUM(D4:D7)</f>
        <v>0</v>
      </c>
      <c r="E9" s="318">
        <f>SUM(E4:E7)</f>
        <v>0</v>
      </c>
      <c r="F9" s="319">
        <f>SUM(F4:F7)</f>
        <v>0</v>
      </c>
      <c r="G9" s="336"/>
    </row>
    <row r="10" spans="1:7" s="315" customFormat="1" ht="12" customHeight="1" x14ac:dyDescent="0.2">
      <c r="A10" s="335"/>
      <c r="B10" s="320"/>
      <c r="C10" s="321"/>
      <c r="D10" s="321"/>
      <c r="E10" s="321"/>
      <c r="F10" s="337"/>
      <c r="G10" s="338"/>
    </row>
    <row r="11" spans="1:7" ht="12" customHeight="1" x14ac:dyDescent="0.2">
      <c r="A11" s="339" t="s">
        <v>176</v>
      </c>
      <c r="B11" s="340"/>
      <c r="C11" s="341"/>
      <c r="D11" s="341"/>
      <c r="E11" s="341"/>
      <c r="F11" s="256"/>
      <c r="G11" s="342"/>
    </row>
    <row r="12" spans="1:7" ht="12" customHeight="1" x14ac:dyDescent="0.2">
      <c r="A12" s="343"/>
      <c r="B12" s="340"/>
      <c r="C12" s="341"/>
      <c r="D12" s="341"/>
      <c r="E12" s="341"/>
      <c r="F12" s="256"/>
      <c r="G12" s="342"/>
    </row>
    <row r="13" spans="1:7" ht="12" customHeight="1" x14ac:dyDescent="0.2">
      <c r="A13" s="343" t="s">
        <v>171</v>
      </c>
      <c r="B13" s="340" t="s">
        <v>177</v>
      </c>
      <c r="C13" s="341"/>
      <c r="D13" s="341"/>
      <c r="E13" s="341"/>
      <c r="F13" s="314">
        <v>0</v>
      </c>
      <c r="G13" s="342"/>
    </row>
    <row r="14" spans="1:7" ht="12" customHeight="1" x14ac:dyDescent="0.2">
      <c r="A14" s="343" t="s">
        <v>181</v>
      </c>
      <c r="B14" s="340"/>
      <c r="C14" s="341"/>
      <c r="D14" s="341"/>
      <c r="E14" s="341"/>
      <c r="F14" s="314"/>
      <c r="G14" s="342"/>
    </row>
    <row r="15" spans="1:7" ht="12" customHeight="1" x14ac:dyDescent="0.2">
      <c r="A15" s="343"/>
      <c r="B15" s="340"/>
      <c r="C15" s="341"/>
      <c r="D15" s="341"/>
      <c r="E15" s="341"/>
      <c r="F15" s="314"/>
      <c r="G15" s="342"/>
    </row>
    <row r="16" spans="1:7" s="315" customFormat="1" ht="21" customHeight="1" x14ac:dyDescent="0.2">
      <c r="A16" s="335"/>
      <c r="B16" s="317" t="s">
        <v>175</v>
      </c>
      <c r="C16" s="318"/>
      <c r="D16" s="318"/>
      <c r="E16" s="318"/>
      <c r="F16" s="319">
        <f>SUM(F13:F15)</f>
        <v>0</v>
      </c>
      <c r="G16" s="344"/>
    </row>
    <row r="17" spans="1:7" ht="12" customHeight="1" x14ac:dyDescent="0.2">
      <c r="A17" s="343"/>
      <c r="B17" s="340"/>
      <c r="C17" s="341"/>
      <c r="D17" s="341"/>
      <c r="E17" s="341"/>
      <c r="F17" s="256"/>
      <c r="G17" s="342"/>
    </row>
    <row r="18" spans="1:7" s="241" customFormat="1" ht="12" customHeight="1" x14ac:dyDescent="0.2">
      <c r="A18" s="661" t="s">
        <v>136</v>
      </c>
      <c r="B18" s="662"/>
      <c r="C18" s="302" t="s">
        <v>143</v>
      </c>
      <c r="D18" s="302" t="s">
        <v>165</v>
      </c>
      <c r="E18" s="303" t="s">
        <v>166</v>
      </c>
      <c r="F18" s="304" t="s">
        <v>143</v>
      </c>
      <c r="G18" s="345" t="s">
        <v>167</v>
      </c>
    </row>
    <row r="19" spans="1:7" s="308" customFormat="1" ht="12" customHeight="1" x14ac:dyDescent="0.2">
      <c r="A19" s="655"/>
      <c r="B19" s="656"/>
      <c r="C19" s="305">
        <f>C2</f>
        <v>44197</v>
      </c>
      <c r="D19" s="306" t="s">
        <v>168</v>
      </c>
      <c r="E19" s="306" t="s">
        <v>169</v>
      </c>
      <c r="F19" s="307">
        <f>F2</f>
        <v>44561</v>
      </c>
      <c r="G19" s="329"/>
    </row>
    <row r="20" spans="1:7" s="309" customFormat="1" ht="12" customHeight="1" x14ac:dyDescent="0.2">
      <c r="A20" s="330"/>
      <c r="B20" s="310"/>
      <c r="C20" s="311"/>
      <c r="D20" s="311"/>
      <c r="E20" s="311"/>
      <c r="F20" s="312"/>
      <c r="G20" s="331"/>
    </row>
    <row r="21" spans="1:7" s="315" customFormat="1" ht="12" customHeight="1" x14ac:dyDescent="0.2">
      <c r="A21" s="332">
        <v>2081</v>
      </c>
      <c r="B21" s="333" t="s">
        <v>178</v>
      </c>
      <c r="C21" s="313">
        <v>0</v>
      </c>
      <c r="D21" s="313">
        <v>0</v>
      </c>
      <c r="E21" s="313">
        <v>0</v>
      </c>
      <c r="F21" s="314">
        <f>SUM(C21:E21)</f>
        <v>0</v>
      </c>
      <c r="G21" s="334" t="s">
        <v>171</v>
      </c>
    </row>
    <row r="22" spans="1:7" s="315" customFormat="1" ht="12" customHeight="1" x14ac:dyDescent="0.2">
      <c r="A22" s="332">
        <v>2082</v>
      </c>
      <c r="B22" s="333" t="s">
        <v>173</v>
      </c>
      <c r="C22" s="313">
        <v>0</v>
      </c>
      <c r="D22" s="313">
        <v>0</v>
      </c>
      <c r="E22" s="313">
        <v>0</v>
      </c>
      <c r="F22" s="314">
        <f>SUM(C22:E22)</f>
        <v>0</v>
      </c>
      <c r="G22" s="334"/>
    </row>
    <row r="23" spans="1:7" s="315" customFormat="1" ht="12" customHeight="1" x14ac:dyDescent="0.2">
      <c r="A23" s="332">
        <v>2083</v>
      </c>
      <c r="B23" s="333" t="s">
        <v>174</v>
      </c>
      <c r="C23" s="313">
        <v>0</v>
      </c>
      <c r="D23" s="313">
        <v>0</v>
      </c>
      <c r="E23" s="313">
        <v>0</v>
      </c>
      <c r="F23" s="314">
        <f>SUM(C23:E23)</f>
        <v>0</v>
      </c>
      <c r="G23" s="334"/>
    </row>
    <row r="24" spans="1:7" s="315" customFormat="1" ht="12" customHeight="1" x14ac:dyDescent="0.2">
      <c r="A24" s="330"/>
      <c r="B24" s="316"/>
      <c r="C24" s="313"/>
      <c r="D24" s="313"/>
      <c r="E24" s="313"/>
      <c r="F24" s="314"/>
      <c r="G24" s="334"/>
    </row>
    <row r="25" spans="1:7" s="315" customFormat="1" ht="21" customHeight="1" x14ac:dyDescent="0.2">
      <c r="A25" s="335"/>
      <c r="B25" s="317" t="s">
        <v>179</v>
      </c>
      <c r="C25" s="318">
        <f>SUM(C21:C23)</f>
        <v>0</v>
      </c>
      <c r="D25" s="318">
        <f>SUM(D21:D23)</f>
        <v>0</v>
      </c>
      <c r="E25" s="318">
        <f>SUM(E21:E23)</f>
        <v>0</v>
      </c>
      <c r="F25" s="319">
        <f>SUM(F21:F23)</f>
        <v>0</v>
      </c>
      <c r="G25" s="336"/>
    </row>
    <row r="26" spans="1:7" s="315" customFormat="1" ht="12" customHeight="1" x14ac:dyDescent="0.2">
      <c r="A26" s="335"/>
      <c r="B26" s="320"/>
      <c r="C26" s="321"/>
      <c r="D26" s="321"/>
      <c r="E26" s="321"/>
      <c r="F26" s="337"/>
      <c r="G26" s="338"/>
    </row>
    <row r="27" spans="1:7" ht="12" customHeight="1" x14ac:dyDescent="0.2">
      <c r="A27" s="339" t="s">
        <v>180</v>
      </c>
      <c r="B27" s="340"/>
      <c r="C27" s="341"/>
      <c r="D27" s="341"/>
      <c r="E27" s="341"/>
      <c r="F27" s="256"/>
      <c r="G27" s="342"/>
    </row>
    <row r="28" spans="1:7" ht="12" customHeight="1" x14ac:dyDescent="0.2">
      <c r="A28" s="343"/>
      <c r="B28" s="340"/>
      <c r="C28" s="341"/>
      <c r="D28" s="341"/>
      <c r="E28" s="341"/>
      <c r="F28" s="256"/>
      <c r="G28" s="342"/>
    </row>
    <row r="29" spans="1:7" ht="12" customHeight="1" x14ac:dyDescent="0.2">
      <c r="A29" s="343" t="s">
        <v>171</v>
      </c>
      <c r="B29" s="340" t="s">
        <v>177</v>
      </c>
      <c r="C29" s="341"/>
      <c r="D29" s="341"/>
      <c r="E29" s="341"/>
      <c r="F29" s="314">
        <v>0</v>
      </c>
      <c r="G29" s="342"/>
    </row>
    <row r="30" spans="1:7" ht="12" customHeight="1" x14ac:dyDescent="0.2">
      <c r="A30" s="343"/>
      <c r="B30" s="340"/>
      <c r="C30" s="341"/>
      <c r="D30" s="341"/>
      <c r="E30" s="341"/>
      <c r="F30" s="314"/>
      <c r="G30" s="342"/>
    </row>
    <row r="31" spans="1:7" ht="12" customHeight="1" x14ac:dyDescent="0.2">
      <c r="A31" s="343"/>
      <c r="B31" s="340"/>
      <c r="C31" s="341"/>
      <c r="D31" s="341"/>
      <c r="E31" s="341"/>
      <c r="F31" s="314"/>
      <c r="G31" s="342"/>
    </row>
    <row r="32" spans="1:7" s="315" customFormat="1" ht="21" customHeight="1" x14ac:dyDescent="0.2">
      <c r="A32" s="346"/>
      <c r="B32" s="347" t="s">
        <v>179</v>
      </c>
      <c r="C32" s="348"/>
      <c r="D32" s="348"/>
      <c r="E32" s="348"/>
      <c r="F32" s="349">
        <f>SUM(F29:F31)</f>
        <v>0</v>
      </c>
      <c r="G32" s="350"/>
    </row>
  </sheetData>
  <mergeCells count="2">
    <mergeCell ref="A1:B2"/>
    <mergeCell ref="A18:B19"/>
  </mergeCells>
  <pageMargins left="0.59055118110236227" right="0.59055118110236227" top="0.98425196850393704" bottom="0.59055118110236227" header="0.59055118110236227" footer="0.31496062992125984"/>
  <pageSetup paperSize="9" orientation="landscape" horizontalDpi="4294967293" r:id="rId1"/>
  <headerFooter>
    <oddHeader>&amp;L&amp;"Arial Black,Standard"&amp;14RÜCKSTELLUNGSSPIEGEL</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
  <sheetViews>
    <sheetView showGridLines="0" zoomScaleNormal="100" workbookViewId="0">
      <selection sqref="A1:D1"/>
    </sheetView>
  </sheetViews>
  <sheetFormatPr baseColWidth="10" defaultColWidth="12.5703125" defaultRowHeight="12" x14ac:dyDescent="0.2"/>
  <cols>
    <col min="1" max="1" width="5.28515625" style="245" customWidth="1"/>
    <col min="2" max="2" width="34.7109375" style="245" customWidth="1"/>
    <col min="3" max="3" width="16" style="245" customWidth="1"/>
    <col min="4" max="4" width="11.28515625" style="322" bestFit="1" customWidth="1"/>
    <col min="5" max="5" width="7" style="322" bestFit="1" customWidth="1"/>
    <col min="6" max="6" width="33.140625" style="499" customWidth="1"/>
    <col min="7" max="7" width="9.85546875" style="246" bestFit="1" customWidth="1"/>
    <col min="8" max="8" width="9.5703125" style="246" bestFit="1" customWidth="1"/>
    <col min="9" max="9" width="9.85546875" style="246" bestFit="1" customWidth="1"/>
    <col min="10" max="16384" width="12.5703125" style="245"/>
  </cols>
  <sheetData>
    <row r="1" spans="1:11" s="242" customFormat="1" ht="24" x14ac:dyDescent="0.2">
      <c r="A1" s="678" t="s">
        <v>67</v>
      </c>
      <c r="B1" s="679"/>
      <c r="C1" s="535" t="s">
        <v>192</v>
      </c>
      <c r="D1" s="500" t="s">
        <v>193</v>
      </c>
      <c r="E1" s="510" t="s">
        <v>275</v>
      </c>
      <c r="F1" s="520" t="s">
        <v>274</v>
      </c>
      <c r="G1" s="682" t="s">
        <v>139</v>
      </c>
      <c r="H1" s="533" t="s">
        <v>196</v>
      </c>
      <c r="I1" s="684" t="s">
        <v>140</v>
      </c>
    </row>
    <row r="2" spans="1:11" s="242" customFormat="1" x14ac:dyDescent="0.2">
      <c r="A2" s="680"/>
      <c r="B2" s="681"/>
      <c r="C2" s="536"/>
      <c r="D2" s="501"/>
      <c r="E2" s="511"/>
      <c r="F2" s="521"/>
      <c r="G2" s="683"/>
      <c r="H2" s="534"/>
      <c r="I2" s="685"/>
    </row>
    <row r="3" spans="1:11" s="241" customFormat="1" ht="12" customHeight="1" x14ac:dyDescent="0.2">
      <c r="A3" s="251"/>
      <c r="B3" s="248"/>
      <c r="C3" s="537"/>
      <c r="D3" s="502"/>
      <c r="E3" s="512"/>
      <c r="F3" s="522"/>
      <c r="G3" s="530"/>
      <c r="H3" s="530"/>
      <c r="I3" s="254"/>
    </row>
    <row r="4" spans="1:11" s="362" customFormat="1" ht="12" customHeight="1" x14ac:dyDescent="0.2">
      <c r="A4" s="253">
        <v>1452</v>
      </c>
      <c r="B4" s="250" t="s">
        <v>187</v>
      </c>
      <c r="C4" s="538"/>
      <c r="D4" s="503"/>
      <c r="E4" s="513"/>
      <c r="F4" s="523"/>
      <c r="G4" s="531">
        <v>10000000</v>
      </c>
      <c r="H4" s="531">
        <f>SUM(H5:H6)</f>
        <v>0</v>
      </c>
      <c r="I4" s="364">
        <f>SUM(G4:H4)</f>
        <v>10000000</v>
      </c>
      <c r="K4" s="241" t="s">
        <v>141</v>
      </c>
    </row>
    <row r="5" spans="1:11" s="241" customFormat="1" ht="12" customHeight="1" x14ac:dyDescent="0.2">
      <c r="A5" s="251" t="s">
        <v>116</v>
      </c>
      <c r="B5" s="248" t="s">
        <v>194</v>
      </c>
      <c r="C5" s="537" t="s">
        <v>195</v>
      </c>
      <c r="D5" s="504">
        <v>10000000</v>
      </c>
      <c r="E5" s="514">
        <v>0.16325000000000001</v>
      </c>
      <c r="F5" s="524"/>
      <c r="G5" s="532"/>
      <c r="H5" s="532"/>
      <c r="I5" s="365">
        <f t="shared" ref="I5:I18" si="0">SUM(G5:H5)</f>
        <v>0</v>
      </c>
    </row>
    <row r="6" spans="1:11" s="241" customFormat="1" ht="12" customHeight="1" x14ac:dyDescent="0.2">
      <c r="A6" s="251" t="s">
        <v>116</v>
      </c>
      <c r="B6" s="248" t="s">
        <v>116</v>
      </c>
      <c r="C6" s="537"/>
      <c r="D6" s="505"/>
      <c r="E6" s="515"/>
      <c r="F6" s="525"/>
      <c r="G6" s="532"/>
      <c r="H6" s="532"/>
      <c r="I6" s="365">
        <f t="shared" si="0"/>
        <v>0</v>
      </c>
    </row>
    <row r="7" spans="1:11" s="362" customFormat="1" ht="12" customHeight="1" x14ac:dyDescent="0.2">
      <c r="A7" s="253">
        <v>1454</v>
      </c>
      <c r="B7" s="250" t="s">
        <v>188</v>
      </c>
      <c r="C7" s="538"/>
      <c r="D7" s="503"/>
      <c r="E7" s="513"/>
      <c r="F7" s="523"/>
      <c r="G7" s="531">
        <f>SUM(G8:G9)</f>
        <v>0</v>
      </c>
      <c r="H7" s="531">
        <f>SUM(H8:H9)</f>
        <v>0</v>
      </c>
      <c r="I7" s="364">
        <f t="shared" si="0"/>
        <v>0</v>
      </c>
    </row>
    <row r="8" spans="1:11" s="241" customFormat="1" ht="12" customHeight="1" x14ac:dyDescent="0.2">
      <c r="A8" s="251" t="s">
        <v>116</v>
      </c>
      <c r="B8" s="248" t="s">
        <v>194</v>
      </c>
      <c r="C8" s="537"/>
      <c r="D8" s="505"/>
      <c r="E8" s="515"/>
      <c r="F8" s="525"/>
      <c r="G8" s="532"/>
      <c r="H8" s="532"/>
      <c r="I8" s="365">
        <f t="shared" si="0"/>
        <v>0</v>
      </c>
    </row>
    <row r="9" spans="1:11" s="241" customFormat="1" ht="12" customHeight="1" x14ac:dyDescent="0.2">
      <c r="A9" s="251" t="s">
        <v>116</v>
      </c>
      <c r="B9" s="249" t="s">
        <v>116</v>
      </c>
      <c r="C9" s="539"/>
      <c r="D9" s="506"/>
      <c r="E9" s="516"/>
      <c r="F9" s="526"/>
      <c r="G9" s="532"/>
      <c r="H9" s="532"/>
      <c r="I9" s="365">
        <f t="shared" si="0"/>
        <v>0</v>
      </c>
    </row>
    <row r="10" spans="1:11" s="362" customFormat="1" ht="12" customHeight="1" x14ac:dyDescent="0.2">
      <c r="A10" s="253">
        <v>1455</v>
      </c>
      <c r="B10" s="363" t="s">
        <v>189</v>
      </c>
      <c r="C10" s="540"/>
      <c r="D10" s="507"/>
      <c r="E10" s="517"/>
      <c r="F10" s="527"/>
      <c r="G10" s="531">
        <f>SUM(G11:G12)</f>
        <v>0</v>
      </c>
      <c r="H10" s="531">
        <f>SUM(H11:H12)</f>
        <v>0</v>
      </c>
      <c r="I10" s="364">
        <f t="shared" si="0"/>
        <v>0</v>
      </c>
    </row>
    <row r="11" spans="1:11" s="241" customFormat="1" ht="12" customHeight="1" x14ac:dyDescent="0.2">
      <c r="A11" s="251" t="s">
        <v>116</v>
      </c>
      <c r="B11" s="248" t="s">
        <v>194</v>
      </c>
      <c r="C11" s="539"/>
      <c r="D11" s="506"/>
      <c r="E11" s="516"/>
      <c r="F11" s="526"/>
      <c r="G11" s="532"/>
      <c r="H11" s="532"/>
      <c r="I11" s="365">
        <f t="shared" si="0"/>
        <v>0</v>
      </c>
    </row>
    <row r="12" spans="1:11" s="241" customFormat="1" ht="12" customHeight="1" x14ac:dyDescent="0.2">
      <c r="A12" s="251" t="s">
        <v>116</v>
      </c>
      <c r="B12" s="249" t="s">
        <v>116</v>
      </c>
      <c r="C12" s="539"/>
      <c r="D12" s="506"/>
      <c r="E12" s="516"/>
      <c r="F12" s="526"/>
      <c r="G12" s="532"/>
      <c r="H12" s="532"/>
      <c r="I12" s="365">
        <f t="shared" si="0"/>
        <v>0</v>
      </c>
    </row>
    <row r="13" spans="1:11" s="362" customFormat="1" ht="12" customHeight="1" x14ac:dyDescent="0.2">
      <c r="A13" s="253">
        <v>1456</v>
      </c>
      <c r="B13" s="363" t="s">
        <v>190</v>
      </c>
      <c r="C13" s="540"/>
      <c r="D13" s="507"/>
      <c r="E13" s="517"/>
      <c r="F13" s="527"/>
      <c r="G13" s="531">
        <f>SUM(G14:G15)</f>
        <v>0</v>
      </c>
      <c r="H13" s="531">
        <f>SUM(H14:H15)</f>
        <v>0</v>
      </c>
      <c r="I13" s="364">
        <f t="shared" si="0"/>
        <v>0</v>
      </c>
    </row>
    <row r="14" spans="1:11" s="241" customFormat="1" ht="12" customHeight="1" x14ac:dyDescent="0.2">
      <c r="A14" s="251" t="s">
        <v>116</v>
      </c>
      <c r="B14" s="248" t="s">
        <v>194</v>
      </c>
      <c r="C14" s="539"/>
      <c r="D14" s="506"/>
      <c r="E14" s="516"/>
      <c r="F14" s="526"/>
      <c r="G14" s="532"/>
      <c r="H14" s="532"/>
      <c r="I14" s="365">
        <f t="shared" si="0"/>
        <v>0</v>
      </c>
    </row>
    <row r="15" spans="1:11" s="241" customFormat="1" ht="12" customHeight="1" x14ac:dyDescent="0.2">
      <c r="A15" s="251" t="s">
        <v>116</v>
      </c>
      <c r="B15" s="249" t="s">
        <v>116</v>
      </c>
      <c r="C15" s="539"/>
      <c r="D15" s="506"/>
      <c r="E15" s="516"/>
      <c r="F15" s="526"/>
      <c r="G15" s="532"/>
      <c r="H15" s="532"/>
      <c r="I15" s="365">
        <f t="shared" si="0"/>
        <v>0</v>
      </c>
    </row>
    <row r="16" spans="1:11" s="362" customFormat="1" ht="12" customHeight="1" x14ac:dyDescent="0.2">
      <c r="A16" s="253">
        <v>1457</v>
      </c>
      <c r="B16" s="363" t="s">
        <v>191</v>
      </c>
      <c r="C16" s="540"/>
      <c r="D16" s="507"/>
      <c r="E16" s="517"/>
      <c r="F16" s="527"/>
      <c r="G16" s="531">
        <f>SUM(G17:G18)</f>
        <v>0</v>
      </c>
      <c r="H16" s="531">
        <f>SUM(H17:H18)</f>
        <v>0</v>
      </c>
      <c r="I16" s="364">
        <f t="shared" si="0"/>
        <v>0</v>
      </c>
    </row>
    <row r="17" spans="1:9" s="241" customFormat="1" ht="12" customHeight="1" x14ac:dyDescent="0.2">
      <c r="A17" s="251" t="s">
        <v>116</v>
      </c>
      <c r="B17" s="248" t="s">
        <v>116</v>
      </c>
      <c r="C17" s="539"/>
      <c r="D17" s="506"/>
      <c r="E17" s="516"/>
      <c r="F17" s="526"/>
      <c r="G17" s="532"/>
      <c r="H17" s="532"/>
      <c r="I17" s="365">
        <f t="shared" si="0"/>
        <v>0</v>
      </c>
    </row>
    <row r="18" spans="1:9" s="247" customFormat="1" x14ac:dyDescent="0.2">
      <c r="A18" s="251" t="s">
        <v>116</v>
      </c>
      <c r="B18" s="249" t="s">
        <v>116</v>
      </c>
      <c r="C18" s="539"/>
      <c r="D18" s="506"/>
      <c r="E18" s="516"/>
      <c r="F18" s="526"/>
      <c r="G18" s="532"/>
      <c r="H18" s="532"/>
      <c r="I18" s="365">
        <f t="shared" si="0"/>
        <v>0</v>
      </c>
    </row>
    <row r="19" spans="1:9" s="247" customFormat="1" x14ac:dyDescent="0.2">
      <c r="A19" s="251"/>
      <c r="B19" s="249"/>
      <c r="C19" s="541"/>
      <c r="D19" s="508"/>
      <c r="E19" s="518"/>
      <c r="F19" s="528"/>
      <c r="G19" s="518"/>
      <c r="H19" s="518"/>
      <c r="I19" s="365"/>
    </row>
    <row r="20" spans="1:9" s="244" customFormat="1" ht="21" customHeight="1" x14ac:dyDescent="0.2">
      <c r="A20" s="252"/>
      <c r="B20" s="243" t="s">
        <v>184</v>
      </c>
      <c r="C20" s="542"/>
      <c r="D20" s="509"/>
      <c r="E20" s="519"/>
      <c r="F20" s="529"/>
      <c r="G20" s="519">
        <f>G4+G7+G10+G13+G16</f>
        <v>10000000</v>
      </c>
      <c r="H20" s="519">
        <f>H4+H7+H10+H13+H16</f>
        <v>0</v>
      </c>
      <c r="I20" s="366">
        <f>I4+I7+I10+I13+I16</f>
        <v>10000000</v>
      </c>
    </row>
  </sheetData>
  <mergeCells count="3">
    <mergeCell ref="A1:B2"/>
    <mergeCell ref="G1:G2"/>
    <mergeCell ref="I1:I2"/>
  </mergeCells>
  <pageMargins left="0.59055118110236227" right="0.59055118110236227" top="0.78740157480314965" bottom="0.39370078740157483" header="0.39370078740157483" footer="0.31496062992125984"/>
  <pageSetup paperSize="9" orientation="landscape" r:id="rId1"/>
  <headerFooter>
    <oddHeader>&amp;L&amp;"Arial Black,Fett"&amp;14BETEILIGUNGSSPIEGEL</oddHeader>
  </headerFooter>
  <ignoredErrors>
    <ignoredError sqref="I5" formulaRange="1"/>
  </ignoredError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zoomScaleNormal="100" workbookViewId="0">
      <selection sqref="A1:D1"/>
    </sheetView>
  </sheetViews>
  <sheetFormatPr baseColWidth="10" defaultColWidth="12.5703125" defaultRowHeight="12" x14ac:dyDescent="0.2"/>
  <cols>
    <col min="1" max="1" width="26.140625" style="245" customWidth="1"/>
    <col min="2" max="2" width="14.85546875" style="245" bestFit="1" customWidth="1"/>
    <col min="3" max="4" width="9.85546875" style="245" bestFit="1" customWidth="1"/>
    <col min="5" max="5" width="11.140625" style="245" bestFit="1" customWidth="1"/>
    <col min="6" max="6" width="35" style="245" customWidth="1"/>
    <col min="7" max="7" width="9.85546875" style="323" customWidth="1"/>
    <col min="8" max="8" width="9.85546875" style="245" customWidth="1"/>
    <col min="9" max="9" width="9.85546875" style="323" customWidth="1"/>
    <col min="10" max="16384" width="12.5703125" style="245"/>
  </cols>
  <sheetData>
    <row r="1" spans="1:9" s="241" customFormat="1" ht="12" customHeight="1" x14ac:dyDescent="0.2">
      <c r="A1" s="353" t="s">
        <v>182</v>
      </c>
      <c r="B1" s="369" t="s">
        <v>202</v>
      </c>
      <c r="C1" s="369" t="s">
        <v>197</v>
      </c>
      <c r="D1" s="369" t="s">
        <v>198</v>
      </c>
      <c r="E1" s="383" t="s">
        <v>201</v>
      </c>
      <c r="F1" s="370" t="s">
        <v>167</v>
      </c>
      <c r="G1" s="370" t="s">
        <v>139</v>
      </c>
      <c r="H1" s="376" t="s">
        <v>185</v>
      </c>
      <c r="I1" s="354" t="s">
        <v>140</v>
      </c>
    </row>
    <row r="2" spans="1:9" s="308" customFormat="1" ht="12" customHeight="1" x14ac:dyDescent="0.2">
      <c r="A2" s="355" t="s">
        <v>183</v>
      </c>
      <c r="B2" s="368" t="s">
        <v>201</v>
      </c>
      <c r="C2" s="368"/>
      <c r="D2" s="368"/>
      <c r="E2" s="384" t="s">
        <v>203</v>
      </c>
      <c r="F2" s="367"/>
      <c r="G2" s="367"/>
      <c r="H2" s="367" t="s">
        <v>186</v>
      </c>
      <c r="I2" s="371"/>
    </row>
    <row r="3" spans="1:9" ht="21" customHeight="1" x14ac:dyDescent="0.2">
      <c r="A3" s="356" t="s">
        <v>200</v>
      </c>
      <c r="B3" s="351"/>
      <c r="C3" s="351"/>
      <c r="D3" s="351"/>
      <c r="E3" s="372"/>
      <c r="F3" s="352"/>
      <c r="G3" s="377"/>
      <c r="H3" s="377"/>
      <c r="I3" s="378"/>
    </row>
    <row r="4" spans="1:9" ht="12" customHeight="1" x14ac:dyDescent="0.2">
      <c r="A4" s="357"/>
      <c r="B4" s="360"/>
      <c r="C4" s="360"/>
      <c r="D4" s="360"/>
      <c r="E4" s="373"/>
      <c r="F4" s="340"/>
      <c r="G4" s="379"/>
      <c r="H4" s="379"/>
      <c r="I4" s="380"/>
    </row>
    <row r="5" spans="1:9" ht="12" customHeight="1" x14ac:dyDescent="0.2">
      <c r="A5" s="357" t="s">
        <v>204</v>
      </c>
      <c r="B5" s="360" t="s">
        <v>205</v>
      </c>
      <c r="C5" s="375" t="s">
        <v>206</v>
      </c>
      <c r="D5" s="375"/>
      <c r="E5" s="373">
        <v>200000</v>
      </c>
      <c r="F5" s="686" t="s">
        <v>207</v>
      </c>
      <c r="G5" s="379"/>
      <c r="H5" s="379"/>
      <c r="I5" s="380"/>
    </row>
    <row r="6" spans="1:9" ht="12" customHeight="1" x14ac:dyDescent="0.2">
      <c r="A6" s="357"/>
      <c r="B6" s="360"/>
      <c r="C6" s="375"/>
      <c r="D6" s="375"/>
      <c r="E6" s="373"/>
      <c r="F6" s="686"/>
      <c r="G6" s="379">
        <v>200000</v>
      </c>
      <c r="H6" s="379"/>
      <c r="I6" s="380">
        <v>200000</v>
      </c>
    </row>
    <row r="7" spans="1:9" ht="12" customHeight="1" x14ac:dyDescent="0.2">
      <c r="A7" s="357"/>
      <c r="B7" s="360"/>
      <c r="C7" s="375"/>
      <c r="D7" s="375"/>
      <c r="E7" s="373"/>
      <c r="F7" s="686"/>
      <c r="G7" s="379"/>
      <c r="H7" s="379"/>
      <c r="I7" s="380"/>
    </row>
    <row r="8" spans="1:9" ht="12" customHeight="1" x14ac:dyDescent="0.2">
      <c r="A8" s="357"/>
      <c r="B8" s="360"/>
      <c r="C8" s="375"/>
      <c r="D8" s="375"/>
      <c r="E8" s="373"/>
      <c r="F8" s="686"/>
      <c r="G8" s="379"/>
      <c r="H8" s="379"/>
      <c r="I8" s="380"/>
    </row>
    <row r="9" spans="1:9" ht="12" customHeight="1" x14ac:dyDescent="0.2">
      <c r="A9" s="357"/>
      <c r="B9" s="360"/>
      <c r="C9" s="375"/>
      <c r="D9" s="375"/>
      <c r="E9" s="373"/>
      <c r="F9" s="686"/>
      <c r="G9" s="379"/>
      <c r="H9" s="379"/>
      <c r="I9" s="380"/>
    </row>
    <row r="10" spans="1:9" ht="12" customHeight="1" x14ac:dyDescent="0.2">
      <c r="A10" s="357"/>
      <c r="B10" s="360"/>
      <c r="C10" s="375"/>
      <c r="D10" s="375"/>
      <c r="E10" s="373"/>
      <c r="F10" s="686"/>
      <c r="G10" s="379"/>
      <c r="H10" s="379"/>
      <c r="I10" s="380"/>
    </row>
    <row r="11" spans="1:9" ht="12" customHeight="1" x14ac:dyDescent="0.2">
      <c r="A11" s="357"/>
      <c r="B11" s="360"/>
      <c r="C11" s="360"/>
      <c r="D11" s="360"/>
      <c r="E11" s="373"/>
      <c r="F11" s="340"/>
      <c r="G11" s="379"/>
      <c r="H11" s="379"/>
      <c r="I11" s="380"/>
    </row>
    <row r="12" spans="1:9" ht="21" customHeight="1" x14ac:dyDescent="0.2">
      <c r="A12" s="356" t="s">
        <v>199</v>
      </c>
      <c r="B12" s="351"/>
      <c r="C12" s="351"/>
      <c r="D12" s="351"/>
      <c r="E12" s="372"/>
      <c r="F12" s="352"/>
      <c r="G12" s="377"/>
      <c r="H12" s="377"/>
      <c r="I12" s="378"/>
    </row>
    <row r="13" spans="1:9" ht="12" customHeight="1" x14ac:dyDescent="0.2">
      <c r="A13" s="357"/>
      <c r="B13" s="360"/>
      <c r="C13" s="360"/>
      <c r="D13" s="360"/>
      <c r="E13" s="373"/>
      <c r="F13" s="340"/>
      <c r="G13" s="379"/>
      <c r="H13" s="379"/>
      <c r="I13" s="380"/>
    </row>
    <row r="14" spans="1:9" ht="12" customHeight="1" x14ac:dyDescent="0.2">
      <c r="A14" s="358" t="s">
        <v>116</v>
      </c>
      <c r="B14" s="361"/>
      <c r="C14" s="361"/>
      <c r="D14" s="361"/>
      <c r="E14" s="374"/>
      <c r="F14" s="359"/>
      <c r="G14" s="381"/>
      <c r="H14" s="381"/>
      <c r="I14" s="382"/>
    </row>
    <row r="15" spans="1:9" x14ac:dyDescent="0.2">
      <c r="A15" s="241"/>
      <c r="B15" s="241"/>
      <c r="C15" s="241"/>
      <c r="D15" s="241"/>
      <c r="E15" s="241"/>
      <c r="G15" s="301"/>
      <c r="I15" s="301"/>
    </row>
    <row r="16" spans="1:9" s="241" customFormat="1" x14ac:dyDescent="0.2">
      <c r="G16" s="301"/>
      <c r="I16" s="301"/>
    </row>
    <row r="17" spans="7:9" s="241" customFormat="1" x14ac:dyDescent="0.2">
      <c r="G17" s="301"/>
      <c r="I17" s="301"/>
    </row>
    <row r="18" spans="7:9" s="241" customFormat="1" x14ac:dyDescent="0.2">
      <c r="G18" s="301"/>
      <c r="I18" s="301"/>
    </row>
  </sheetData>
  <mergeCells count="1">
    <mergeCell ref="F5:F10"/>
  </mergeCells>
  <pageMargins left="0.59055118110236227" right="0.59055118110236227" top="0.98425196850393704" bottom="0.59055118110236227" header="0.59055118110236227" footer="0.31496062992125984"/>
  <pageSetup paperSize="9" orientation="landscape" horizontalDpi="4294967293" r:id="rId1"/>
  <headerFooter>
    <oddHeader>&amp;L&amp;"Arial Black,Standard"&amp;14GEWÄHRLEISTUNGSSPIEGEL / EVENTUALVERBINDLICHKEITEN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115" zoomScaleNormal="115" workbookViewId="0">
      <selection sqref="A1:D1"/>
    </sheetView>
  </sheetViews>
  <sheetFormatPr baseColWidth="10" defaultColWidth="8.140625" defaultRowHeight="11.25" x14ac:dyDescent="0.2"/>
  <cols>
    <col min="1" max="1" width="6.42578125" style="586" bestFit="1" customWidth="1"/>
    <col min="2" max="2" width="27.85546875" style="557" customWidth="1"/>
    <col min="3" max="3" width="13.42578125" style="557" customWidth="1"/>
    <col min="4" max="4" width="13.140625" style="557" bestFit="1" customWidth="1"/>
    <col min="5" max="10" width="13.42578125" style="557" customWidth="1"/>
    <col min="11" max="11" width="13.42578125" style="587" customWidth="1"/>
    <col min="12" max="16384" width="8.140625" style="557"/>
  </cols>
  <sheetData>
    <row r="1" spans="1:11" x14ac:dyDescent="0.2">
      <c r="A1" s="554" t="s">
        <v>276</v>
      </c>
      <c r="B1" s="555"/>
      <c r="C1" s="687" t="s">
        <v>277</v>
      </c>
      <c r="D1" s="687"/>
      <c r="E1" s="687"/>
      <c r="F1" s="688"/>
      <c r="G1" s="687" t="s">
        <v>278</v>
      </c>
      <c r="H1" s="687"/>
      <c r="I1" s="687"/>
      <c r="J1" s="688"/>
      <c r="K1" s="556" t="s">
        <v>279</v>
      </c>
    </row>
    <row r="2" spans="1:11" ht="22.5" x14ac:dyDescent="0.2">
      <c r="A2" s="558"/>
      <c r="B2" s="559"/>
      <c r="C2" s="560" t="s">
        <v>280</v>
      </c>
      <c r="D2" s="560" t="s">
        <v>281</v>
      </c>
      <c r="E2" s="560" t="s">
        <v>282</v>
      </c>
      <c r="F2" s="561" t="s">
        <v>283</v>
      </c>
      <c r="G2" s="560" t="s">
        <v>280</v>
      </c>
      <c r="H2" s="560" t="s">
        <v>284</v>
      </c>
      <c r="I2" s="560" t="s">
        <v>285</v>
      </c>
      <c r="J2" s="561" t="s">
        <v>283</v>
      </c>
      <c r="K2" s="562" t="s">
        <v>286</v>
      </c>
    </row>
    <row r="3" spans="1:11" x14ac:dyDescent="0.2">
      <c r="A3" s="563"/>
      <c r="B3" s="564"/>
      <c r="C3" s="565"/>
      <c r="D3" s="565"/>
      <c r="E3" s="565"/>
      <c r="F3" s="566"/>
      <c r="G3" s="565"/>
      <c r="H3" s="565"/>
      <c r="I3" s="565"/>
      <c r="J3" s="566"/>
      <c r="K3" s="567"/>
    </row>
    <row r="4" spans="1:11" x14ac:dyDescent="0.2">
      <c r="A4" s="568">
        <v>108000</v>
      </c>
      <c r="B4" s="569" t="s">
        <v>287</v>
      </c>
      <c r="C4" s="570"/>
      <c r="D4" s="570"/>
      <c r="E4" s="570"/>
      <c r="F4" s="571"/>
      <c r="G4" s="570"/>
      <c r="H4" s="570"/>
      <c r="I4" s="570"/>
      <c r="J4" s="571"/>
      <c r="K4" s="572"/>
    </row>
    <row r="5" spans="1:11" x14ac:dyDescent="0.2">
      <c r="A5" s="573" t="s">
        <v>288</v>
      </c>
      <c r="B5" s="564" t="s">
        <v>208</v>
      </c>
      <c r="C5" s="570">
        <v>650000</v>
      </c>
      <c r="D5" s="570">
        <v>100000</v>
      </c>
      <c r="E5" s="570">
        <v>0</v>
      </c>
      <c r="F5" s="574">
        <f>SUM(C5:E5)</f>
        <v>750000</v>
      </c>
      <c r="G5" s="570">
        <v>0</v>
      </c>
      <c r="H5" s="570">
        <v>0</v>
      </c>
      <c r="I5" s="570">
        <v>0</v>
      </c>
      <c r="J5" s="574">
        <f>SUM(G5:I5)</f>
        <v>0</v>
      </c>
      <c r="K5" s="575">
        <f>F5-J5</f>
        <v>750000</v>
      </c>
    </row>
    <row r="6" spans="1:11" s="581" customFormat="1" ht="18.75" customHeight="1" x14ac:dyDescent="0.2">
      <c r="A6" s="576">
        <f>A4</f>
        <v>108000</v>
      </c>
      <c r="B6" s="577" t="str">
        <f>B4</f>
        <v>Grundstücke</v>
      </c>
      <c r="C6" s="578">
        <f>SUM(C5)</f>
        <v>650000</v>
      </c>
      <c r="D6" s="578">
        <f t="shared" ref="D6:K6" si="0">SUM(D5)</f>
        <v>100000</v>
      </c>
      <c r="E6" s="578">
        <f t="shared" si="0"/>
        <v>0</v>
      </c>
      <c r="F6" s="579">
        <f t="shared" si="0"/>
        <v>750000</v>
      </c>
      <c r="G6" s="578">
        <f t="shared" si="0"/>
        <v>0</v>
      </c>
      <c r="H6" s="578">
        <f t="shared" si="0"/>
        <v>0</v>
      </c>
      <c r="I6" s="578">
        <f t="shared" si="0"/>
        <v>0</v>
      </c>
      <c r="J6" s="579">
        <f t="shared" si="0"/>
        <v>0</v>
      </c>
      <c r="K6" s="580">
        <f t="shared" si="0"/>
        <v>750000</v>
      </c>
    </row>
    <row r="7" spans="1:11" x14ac:dyDescent="0.2">
      <c r="A7" s="563"/>
      <c r="B7" s="564"/>
      <c r="C7" s="565"/>
      <c r="D7" s="565"/>
      <c r="E7" s="565"/>
      <c r="F7" s="566"/>
      <c r="G7" s="565"/>
      <c r="H7" s="565"/>
      <c r="I7" s="565"/>
      <c r="J7" s="566"/>
      <c r="K7" s="567"/>
    </row>
    <row r="8" spans="1:11" x14ac:dyDescent="0.2">
      <c r="A8" s="568">
        <v>108400</v>
      </c>
      <c r="B8" s="569" t="s">
        <v>289</v>
      </c>
      <c r="C8" s="570"/>
      <c r="D8" s="570"/>
      <c r="E8" s="570"/>
      <c r="F8" s="571"/>
      <c r="G8" s="570"/>
      <c r="H8" s="570"/>
      <c r="I8" s="570"/>
      <c r="J8" s="571"/>
      <c r="K8" s="572"/>
    </row>
    <row r="9" spans="1:11" x14ac:dyDescent="0.2">
      <c r="A9" s="573" t="s">
        <v>288</v>
      </c>
      <c r="B9" s="564" t="s">
        <v>208</v>
      </c>
      <c r="C9" s="570">
        <v>400000</v>
      </c>
      <c r="D9" s="570">
        <v>0</v>
      </c>
      <c r="E9" s="570">
        <v>0</v>
      </c>
      <c r="F9" s="574">
        <f>SUM(C9:E9)</f>
        <v>400000</v>
      </c>
      <c r="G9" s="570">
        <v>0</v>
      </c>
      <c r="H9" s="570">
        <v>0</v>
      </c>
      <c r="I9" s="570">
        <v>0</v>
      </c>
      <c r="J9" s="574">
        <f>SUM(G9:I9)</f>
        <v>0</v>
      </c>
      <c r="K9" s="575">
        <f>F9-J9</f>
        <v>400000</v>
      </c>
    </row>
    <row r="10" spans="1:11" s="581" customFormat="1" ht="18.75" customHeight="1" x14ac:dyDescent="0.2">
      <c r="A10" s="576">
        <f>A8</f>
        <v>108400</v>
      </c>
      <c r="B10" s="577" t="str">
        <f>B8</f>
        <v>Gebäude</v>
      </c>
      <c r="C10" s="578">
        <f>SUM(C9)</f>
        <v>400000</v>
      </c>
      <c r="D10" s="578">
        <f t="shared" ref="D10:K10" si="1">SUM(D9)</f>
        <v>0</v>
      </c>
      <c r="E10" s="578">
        <f t="shared" si="1"/>
        <v>0</v>
      </c>
      <c r="F10" s="579">
        <f t="shared" si="1"/>
        <v>400000</v>
      </c>
      <c r="G10" s="578">
        <f t="shared" si="1"/>
        <v>0</v>
      </c>
      <c r="H10" s="578">
        <f t="shared" si="1"/>
        <v>0</v>
      </c>
      <c r="I10" s="578">
        <f t="shared" si="1"/>
        <v>0</v>
      </c>
      <c r="J10" s="579">
        <f t="shared" si="1"/>
        <v>0</v>
      </c>
      <c r="K10" s="580">
        <f t="shared" si="1"/>
        <v>400000</v>
      </c>
    </row>
    <row r="11" spans="1:11" x14ac:dyDescent="0.2">
      <c r="A11" s="563"/>
      <c r="B11" s="564"/>
      <c r="C11" s="565"/>
      <c r="D11" s="565"/>
      <c r="E11" s="565"/>
      <c r="F11" s="566"/>
      <c r="G11" s="565"/>
      <c r="H11" s="565"/>
      <c r="I11" s="565"/>
      <c r="J11" s="566"/>
      <c r="K11" s="567"/>
    </row>
    <row r="12" spans="1:11" x14ac:dyDescent="0.2">
      <c r="A12" s="568" t="s">
        <v>116</v>
      </c>
      <c r="B12" s="569" t="s">
        <v>116</v>
      </c>
      <c r="C12" s="570"/>
      <c r="D12" s="570"/>
      <c r="E12" s="570"/>
      <c r="F12" s="571"/>
      <c r="G12" s="570"/>
      <c r="H12" s="570"/>
      <c r="I12" s="570"/>
      <c r="J12" s="571"/>
      <c r="K12" s="572"/>
    </row>
    <row r="13" spans="1:11" x14ac:dyDescent="0.2">
      <c r="A13" s="573" t="s">
        <v>116</v>
      </c>
      <c r="B13" s="564" t="s">
        <v>116</v>
      </c>
      <c r="C13" s="570"/>
      <c r="D13" s="570"/>
      <c r="E13" s="570"/>
      <c r="F13" s="574">
        <f>SUM(C13:E13)</f>
        <v>0</v>
      </c>
      <c r="G13" s="570"/>
      <c r="H13" s="570">
        <v>0</v>
      </c>
      <c r="I13" s="570">
        <v>0</v>
      </c>
      <c r="J13" s="574">
        <f>SUM(G13:I13)</f>
        <v>0</v>
      </c>
      <c r="K13" s="575">
        <f t="shared" ref="K13" si="2">F13-J13</f>
        <v>0</v>
      </c>
    </row>
    <row r="14" spans="1:11" s="581" customFormat="1" ht="18.75" customHeight="1" x14ac:dyDescent="0.2">
      <c r="A14" s="576" t="str">
        <f>A12</f>
        <v>…</v>
      </c>
      <c r="B14" s="577" t="str">
        <f>B12</f>
        <v>…</v>
      </c>
      <c r="C14" s="578">
        <f>SUM(C13)</f>
        <v>0</v>
      </c>
      <c r="D14" s="578">
        <f t="shared" ref="D14:K14" si="3">SUM(D13)</f>
        <v>0</v>
      </c>
      <c r="E14" s="578">
        <f t="shared" si="3"/>
        <v>0</v>
      </c>
      <c r="F14" s="579">
        <f t="shared" si="3"/>
        <v>0</v>
      </c>
      <c r="G14" s="578">
        <f t="shared" si="3"/>
        <v>0</v>
      </c>
      <c r="H14" s="578">
        <f t="shared" si="3"/>
        <v>0</v>
      </c>
      <c r="I14" s="578">
        <f t="shared" si="3"/>
        <v>0</v>
      </c>
      <c r="J14" s="579">
        <f t="shared" si="3"/>
        <v>0</v>
      </c>
      <c r="K14" s="580">
        <f t="shared" si="3"/>
        <v>0</v>
      </c>
    </row>
    <row r="15" spans="1:11" x14ac:dyDescent="0.2">
      <c r="A15" s="563"/>
      <c r="B15" s="564"/>
      <c r="C15" s="565"/>
      <c r="D15" s="565"/>
      <c r="E15" s="565"/>
      <c r="F15" s="566"/>
      <c r="G15" s="565"/>
      <c r="H15" s="565"/>
      <c r="I15" s="565"/>
      <c r="J15" s="566"/>
      <c r="K15" s="567"/>
    </row>
    <row r="16" spans="1:11" x14ac:dyDescent="0.2">
      <c r="A16" s="568">
        <v>140000</v>
      </c>
      <c r="B16" s="569" t="s">
        <v>287</v>
      </c>
      <c r="C16" s="570"/>
      <c r="D16" s="570"/>
      <c r="E16" s="570"/>
      <c r="F16" s="571"/>
      <c r="G16" s="570"/>
      <c r="H16" s="570"/>
      <c r="I16" s="570"/>
      <c r="J16" s="571"/>
      <c r="K16" s="572"/>
    </row>
    <row r="17" spans="1:11" x14ac:dyDescent="0.2">
      <c r="A17" s="573" t="s">
        <v>288</v>
      </c>
      <c r="B17" s="564" t="s">
        <v>208</v>
      </c>
      <c r="C17" s="570">
        <v>200000</v>
      </c>
      <c r="D17" s="570">
        <v>0</v>
      </c>
      <c r="E17" s="570">
        <v>0</v>
      </c>
      <c r="F17" s="574">
        <f>SUM(C17:E17)</f>
        <v>200000</v>
      </c>
      <c r="G17" s="570">
        <v>0</v>
      </c>
      <c r="H17" s="570">
        <v>0</v>
      </c>
      <c r="I17" s="570">
        <v>0</v>
      </c>
      <c r="J17" s="574">
        <f>SUM(G17:I17)</f>
        <v>0</v>
      </c>
      <c r="K17" s="575">
        <f>F17-J17</f>
        <v>200000</v>
      </c>
    </row>
    <row r="18" spans="1:11" s="581" customFormat="1" ht="18.75" customHeight="1" x14ac:dyDescent="0.2">
      <c r="A18" s="576">
        <f>A16</f>
        <v>140000</v>
      </c>
      <c r="B18" s="577" t="str">
        <f>B16</f>
        <v>Grundstücke</v>
      </c>
      <c r="C18" s="578">
        <f>SUM(C17)</f>
        <v>200000</v>
      </c>
      <c r="D18" s="578">
        <f t="shared" ref="D18:K18" si="4">SUM(D17)</f>
        <v>0</v>
      </c>
      <c r="E18" s="578">
        <f t="shared" si="4"/>
        <v>0</v>
      </c>
      <c r="F18" s="579">
        <f t="shared" si="4"/>
        <v>200000</v>
      </c>
      <c r="G18" s="578">
        <f t="shared" si="4"/>
        <v>0</v>
      </c>
      <c r="H18" s="578">
        <f t="shared" si="4"/>
        <v>0</v>
      </c>
      <c r="I18" s="578">
        <f t="shared" si="4"/>
        <v>0</v>
      </c>
      <c r="J18" s="579">
        <f t="shared" si="4"/>
        <v>0</v>
      </c>
      <c r="K18" s="580">
        <f t="shared" si="4"/>
        <v>200000</v>
      </c>
    </row>
    <row r="19" spans="1:11" x14ac:dyDescent="0.2">
      <c r="A19" s="573"/>
      <c r="B19" s="564"/>
      <c r="C19" s="570"/>
      <c r="D19" s="570"/>
      <c r="E19" s="570"/>
      <c r="F19" s="571"/>
      <c r="G19" s="570"/>
      <c r="H19" s="570"/>
      <c r="I19" s="570"/>
      <c r="J19" s="571"/>
      <c r="K19" s="572"/>
    </row>
    <row r="20" spans="1:11" x14ac:dyDescent="0.2">
      <c r="A20" s="568">
        <v>140100</v>
      </c>
      <c r="B20" s="582" t="s">
        <v>290</v>
      </c>
      <c r="C20" s="570"/>
      <c r="D20" s="570"/>
      <c r="E20" s="570"/>
      <c r="F20" s="571"/>
      <c r="G20" s="570"/>
      <c r="H20" s="570"/>
      <c r="I20" s="570"/>
      <c r="J20" s="571"/>
      <c r="K20" s="572"/>
    </row>
    <row r="21" spans="1:11" x14ac:dyDescent="0.2">
      <c r="A21" s="573" t="s">
        <v>288</v>
      </c>
      <c r="B21" s="564" t="s">
        <v>208</v>
      </c>
      <c r="C21" s="570">
        <v>500000</v>
      </c>
      <c r="D21" s="570">
        <v>150000</v>
      </c>
      <c r="E21" s="570">
        <v>0</v>
      </c>
      <c r="F21" s="571">
        <f>SUM(C21:E21)</f>
        <v>650000</v>
      </c>
      <c r="G21" s="570">
        <v>100000</v>
      </c>
      <c r="H21" s="570">
        <v>0</v>
      </c>
      <c r="I21" s="570">
        <v>0</v>
      </c>
      <c r="J21" s="571">
        <f>SUM(G21:I21)</f>
        <v>100000</v>
      </c>
      <c r="K21" s="583">
        <f t="shared" ref="K21:K22" si="5">F21-J21</f>
        <v>550000</v>
      </c>
    </row>
    <row r="22" spans="1:11" x14ac:dyDescent="0.2">
      <c r="A22" s="573" t="s">
        <v>288</v>
      </c>
      <c r="B22" s="564" t="s">
        <v>208</v>
      </c>
      <c r="C22" s="570">
        <v>1000000</v>
      </c>
      <c r="D22" s="570">
        <v>0</v>
      </c>
      <c r="E22" s="570">
        <v>0</v>
      </c>
      <c r="F22" s="571">
        <f>SUM(C22:E22)</f>
        <v>1000000</v>
      </c>
      <c r="G22" s="570">
        <v>900000</v>
      </c>
      <c r="H22" s="570">
        <v>0</v>
      </c>
      <c r="I22" s="570">
        <v>0</v>
      </c>
      <c r="J22" s="571">
        <f>SUM(G22:I22)</f>
        <v>900000</v>
      </c>
      <c r="K22" s="583">
        <f t="shared" si="5"/>
        <v>100000</v>
      </c>
    </row>
    <row r="23" spans="1:11" s="581" customFormat="1" ht="18.75" customHeight="1" x14ac:dyDescent="0.2">
      <c r="A23" s="576">
        <f>A20</f>
        <v>140100</v>
      </c>
      <c r="B23" s="577" t="str">
        <f>B20</f>
        <v>Strassen, Brücken</v>
      </c>
      <c r="C23" s="578">
        <f>SUM(C21:C22)</f>
        <v>1500000</v>
      </c>
      <c r="D23" s="578">
        <f t="shared" ref="D23:K23" si="6">SUM(D21:D22)</f>
        <v>150000</v>
      </c>
      <c r="E23" s="578">
        <f t="shared" si="6"/>
        <v>0</v>
      </c>
      <c r="F23" s="579">
        <f>SUM(F21:F22)</f>
        <v>1650000</v>
      </c>
      <c r="G23" s="578">
        <f t="shared" si="6"/>
        <v>1000000</v>
      </c>
      <c r="H23" s="578">
        <f t="shared" si="6"/>
        <v>0</v>
      </c>
      <c r="I23" s="578">
        <f t="shared" si="6"/>
        <v>0</v>
      </c>
      <c r="J23" s="579">
        <f t="shared" si="6"/>
        <v>1000000</v>
      </c>
      <c r="K23" s="580">
        <f t="shared" si="6"/>
        <v>650000</v>
      </c>
    </row>
    <row r="24" spans="1:11" x14ac:dyDescent="0.2">
      <c r="A24" s="573"/>
      <c r="B24" s="564"/>
      <c r="C24" s="564"/>
      <c r="D24" s="564"/>
      <c r="E24" s="564"/>
      <c r="F24" s="566"/>
      <c r="G24" s="564"/>
      <c r="H24" s="564"/>
      <c r="I24" s="564"/>
      <c r="J24" s="584"/>
      <c r="K24" s="572"/>
    </row>
    <row r="25" spans="1:11" x14ac:dyDescent="0.2">
      <c r="A25" s="568" t="s">
        <v>116</v>
      </c>
      <c r="B25" s="582" t="s">
        <v>116</v>
      </c>
      <c r="C25" s="570"/>
      <c r="D25" s="570"/>
      <c r="E25" s="570"/>
      <c r="F25" s="571"/>
      <c r="G25" s="570"/>
      <c r="H25" s="570"/>
      <c r="I25" s="570"/>
      <c r="J25" s="571"/>
      <c r="K25" s="572"/>
    </row>
    <row r="26" spans="1:11" x14ac:dyDescent="0.2">
      <c r="A26" s="573" t="s">
        <v>116</v>
      </c>
      <c r="B26" s="564" t="s">
        <v>116</v>
      </c>
      <c r="C26" s="570"/>
      <c r="D26" s="570"/>
      <c r="E26" s="570"/>
      <c r="F26" s="571">
        <f>SUM(C26:E26)</f>
        <v>0</v>
      </c>
      <c r="G26" s="570"/>
      <c r="H26" s="570">
        <v>0</v>
      </c>
      <c r="I26" s="570">
        <v>0</v>
      </c>
      <c r="J26" s="571">
        <f>SUM(G26:I26)</f>
        <v>0</v>
      </c>
      <c r="K26" s="583">
        <f t="shared" ref="K26" si="7">F26-J26</f>
        <v>0</v>
      </c>
    </row>
    <row r="27" spans="1:11" s="581" customFormat="1" ht="18.75" customHeight="1" x14ac:dyDescent="0.2">
      <c r="A27" s="576" t="str">
        <f>A25</f>
        <v>…</v>
      </c>
      <c r="B27" s="577" t="str">
        <f>B25</f>
        <v>…</v>
      </c>
      <c r="C27" s="578">
        <f t="shared" ref="C27:K27" si="8">SUM(C26:C26)</f>
        <v>0</v>
      </c>
      <c r="D27" s="578">
        <f t="shared" si="8"/>
        <v>0</v>
      </c>
      <c r="E27" s="578">
        <f t="shared" si="8"/>
        <v>0</v>
      </c>
      <c r="F27" s="579">
        <f t="shared" si="8"/>
        <v>0</v>
      </c>
      <c r="G27" s="578">
        <f t="shared" si="8"/>
        <v>0</v>
      </c>
      <c r="H27" s="578">
        <f t="shared" si="8"/>
        <v>0</v>
      </c>
      <c r="I27" s="578">
        <f t="shared" si="8"/>
        <v>0</v>
      </c>
      <c r="J27" s="579">
        <f t="shared" si="8"/>
        <v>0</v>
      </c>
      <c r="K27" s="580">
        <f t="shared" si="8"/>
        <v>0</v>
      </c>
    </row>
    <row r="28" spans="1:11" x14ac:dyDescent="0.2">
      <c r="A28" s="573"/>
      <c r="B28" s="564"/>
      <c r="C28" s="564"/>
      <c r="D28" s="564"/>
      <c r="E28" s="564"/>
      <c r="F28" s="566"/>
      <c r="G28" s="564"/>
      <c r="H28" s="564"/>
      <c r="I28" s="564"/>
      <c r="J28" s="584"/>
      <c r="K28" s="572"/>
    </row>
    <row r="29" spans="1:11" x14ac:dyDescent="0.2">
      <c r="A29" s="568" t="s">
        <v>291</v>
      </c>
      <c r="B29" s="582" t="s">
        <v>66</v>
      </c>
      <c r="C29" s="570"/>
      <c r="D29" s="570"/>
      <c r="E29" s="570"/>
      <c r="F29" s="571"/>
      <c r="G29" s="570"/>
      <c r="H29" s="570"/>
      <c r="I29" s="570"/>
      <c r="J29" s="571"/>
      <c r="K29" s="572"/>
    </row>
    <row r="30" spans="1:11" x14ac:dyDescent="0.2">
      <c r="A30" s="573" t="s">
        <v>288</v>
      </c>
      <c r="B30" s="564" t="s">
        <v>208</v>
      </c>
      <c r="C30" s="570">
        <v>100000</v>
      </c>
      <c r="D30" s="570">
        <v>0</v>
      </c>
      <c r="E30" s="570">
        <v>0</v>
      </c>
      <c r="F30" s="571">
        <f>SUM(C30:E30)</f>
        <v>100000</v>
      </c>
      <c r="G30" s="570">
        <v>0</v>
      </c>
      <c r="H30" s="570">
        <v>0</v>
      </c>
      <c r="I30" s="570">
        <v>0</v>
      </c>
      <c r="J30" s="571">
        <f>SUM(G30:I30)</f>
        <v>0</v>
      </c>
      <c r="K30" s="583">
        <f t="shared" ref="K30" si="9">F30-J30</f>
        <v>100000</v>
      </c>
    </row>
    <row r="31" spans="1:11" s="581" customFormat="1" ht="18.75" customHeight="1" x14ac:dyDescent="0.2">
      <c r="A31" s="576" t="str">
        <f>A29</f>
        <v>144xxx</v>
      </c>
      <c r="B31" s="577" t="str">
        <f>B29</f>
        <v>Darlehen</v>
      </c>
      <c r="C31" s="578">
        <f t="shared" ref="C31:K31" si="10">SUM(C30:C30)</f>
        <v>100000</v>
      </c>
      <c r="D31" s="578">
        <f t="shared" si="10"/>
        <v>0</v>
      </c>
      <c r="E31" s="578">
        <f t="shared" si="10"/>
        <v>0</v>
      </c>
      <c r="F31" s="579">
        <f t="shared" si="10"/>
        <v>100000</v>
      </c>
      <c r="G31" s="578">
        <f t="shared" si="10"/>
        <v>0</v>
      </c>
      <c r="H31" s="578">
        <f t="shared" si="10"/>
        <v>0</v>
      </c>
      <c r="I31" s="578">
        <f t="shared" si="10"/>
        <v>0</v>
      </c>
      <c r="J31" s="579">
        <f t="shared" si="10"/>
        <v>0</v>
      </c>
      <c r="K31" s="580">
        <f t="shared" si="10"/>
        <v>100000</v>
      </c>
    </row>
    <row r="32" spans="1:11" x14ac:dyDescent="0.2">
      <c r="A32" s="573"/>
      <c r="B32" s="564"/>
      <c r="C32" s="564"/>
      <c r="D32" s="564"/>
      <c r="E32" s="564"/>
      <c r="F32" s="584"/>
      <c r="G32" s="564"/>
      <c r="H32" s="564"/>
      <c r="I32" s="564"/>
      <c r="J32" s="584"/>
      <c r="K32" s="585"/>
    </row>
    <row r="33" spans="1:11" x14ac:dyDescent="0.2">
      <c r="A33" s="568" t="s">
        <v>292</v>
      </c>
      <c r="B33" s="582" t="s">
        <v>293</v>
      </c>
      <c r="C33" s="570"/>
      <c r="D33" s="570"/>
      <c r="E33" s="570"/>
      <c r="F33" s="571"/>
      <c r="G33" s="570"/>
      <c r="H33" s="570"/>
      <c r="I33" s="570"/>
      <c r="J33" s="571"/>
      <c r="K33" s="572"/>
    </row>
    <row r="34" spans="1:11" x14ac:dyDescent="0.2">
      <c r="A34" s="573" t="s">
        <v>288</v>
      </c>
      <c r="B34" s="564" t="s">
        <v>208</v>
      </c>
      <c r="C34" s="570">
        <v>150000</v>
      </c>
      <c r="D34" s="570">
        <v>0</v>
      </c>
      <c r="E34" s="570">
        <v>0</v>
      </c>
      <c r="F34" s="571">
        <f>SUM(C34:E34)</f>
        <v>150000</v>
      </c>
      <c r="G34" s="570">
        <v>0</v>
      </c>
      <c r="H34" s="570">
        <v>0</v>
      </c>
      <c r="I34" s="570">
        <v>0</v>
      </c>
      <c r="J34" s="571">
        <f>SUM(G34:I34)</f>
        <v>0</v>
      </c>
      <c r="K34" s="583">
        <f t="shared" ref="K34" si="11">F34-J34</f>
        <v>150000</v>
      </c>
    </row>
    <row r="35" spans="1:11" s="581" customFormat="1" ht="18.75" customHeight="1" x14ac:dyDescent="0.2">
      <c r="A35" s="576" t="str">
        <f>A33</f>
        <v>145xxx</v>
      </c>
      <c r="B35" s="577" t="str">
        <f>B33</f>
        <v>Beteiligungen</v>
      </c>
      <c r="C35" s="578">
        <f t="shared" ref="C35:K35" si="12">SUM(C34:C34)</f>
        <v>150000</v>
      </c>
      <c r="D35" s="578">
        <f t="shared" si="12"/>
        <v>0</v>
      </c>
      <c r="E35" s="578">
        <f t="shared" si="12"/>
        <v>0</v>
      </c>
      <c r="F35" s="579">
        <f t="shared" si="12"/>
        <v>150000</v>
      </c>
      <c r="G35" s="578">
        <f t="shared" si="12"/>
        <v>0</v>
      </c>
      <c r="H35" s="578">
        <f t="shared" si="12"/>
        <v>0</v>
      </c>
      <c r="I35" s="578">
        <f t="shared" si="12"/>
        <v>0</v>
      </c>
      <c r="J35" s="579">
        <f t="shared" si="12"/>
        <v>0</v>
      </c>
      <c r="K35" s="580">
        <f t="shared" si="12"/>
        <v>150000</v>
      </c>
    </row>
    <row r="36" spans="1:11" x14ac:dyDescent="0.2">
      <c r="A36" s="563"/>
      <c r="B36" s="564"/>
      <c r="C36" s="564"/>
      <c r="D36" s="564"/>
      <c r="E36" s="564"/>
      <c r="F36" s="584"/>
      <c r="G36" s="564"/>
      <c r="H36" s="564"/>
      <c r="I36" s="564"/>
      <c r="J36" s="584"/>
      <c r="K36" s="585"/>
    </row>
    <row r="37" spans="1:11" x14ac:dyDescent="0.2">
      <c r="A37" s="568" t="s">
        <v>294</v>
      </c>
      <c r="B37" s="582" t="s">
        <v>251</v>
      </c>
      <c r="C37" s="570"/>
      <c r="D37" s="570"/>
      <c r="E37" s="570"/>
      <c r="F37" s="571"/>
      <c r="G37" s="570"/>
      <c r="H37" s="570"/>
      <c r="I37" s="570"/>
      <c r="J37" s="571"/>
      <c r="K37" s="572"/>
    </row>
    <row r="38" spans="1:11" x14ac:dyDescent="0.2">
      <c r="A38" s="573" t="s">
        <v>288</v>
      </c>
      <c r="B38" s="564" t="s">
        <v>208</v>
      </c>
      <c r="C38" s="570">
        <v>200000</v>
      </c>
      <c r="D38" s="570">
        <v>0</v>
      </c>
      <c r="E38" s="570">
        <v>0</v>
      </c>
      <c r="F38" s="571">
        <f>SUM(C38:E38)</f>
        <v>200000</v>
      </c>
      <c r="G38" s="570">
        <v>50000</v>
      </c>
      <c r="H38" s="570">
        <v>0</v>
      </c>
      <c r="I38" s="570">
        <v>0</v>
      </c>
      <c r="J38" s="571">
        <f>SUM(G38:I38)</f>
        <v>50000</v>
      </c>
      <c r="K38" s="583">
        <f t="shared" ref="K38:K39" si="13">F38-J38</f>
        <v>150000</v>
      </c>
    </row>
    <row r="39" spans="1:11" x14ac:dyDescent="0.2">
      <c r="A39" s="573" t="s">
        <v>288</v>
      </c>
      <c r="B39" s="564" t="s">
        <v>208</v>
      </c>
      <c r="C39" s="570">
        <v>650000</v>
      </c>
      <c r="D39" s="570">
        <v>0</v>
      </c>
      <c r="E39" s="570">
        <v>0</v>
      </c>
      <c r="F39" s="571">
        <f>SUM(C39:E39)</f>
        <v>650000</v>
      </c>
      <c r="G39" s="570">
        <v>487500</v>
      </c>
      <c r="H39" s="570">
        <v>0</v>
      </c>
      <c r="I39" s="570">
        <v>0</v>
      </c>
      <c r="J39" s="571">
        <f>SUM(G39:I39)</f>
        <v>487500</v>
      </c>
      <c r="K39" s="583">
        <f t="shared" si="13"/>
        <v>162500</v>
      </c>
    </row>
    <row r="40" spans="1:11" s="581" customFormat="1" ht="18.75" customHeight="1" x14ac:dyDescent="0.2">
      <c r="A40" s="576" t="str">
        <f>A37</f>
        <v>146xxx</v>
      </c>
      <c r="B40" s="577" t="str">
        <f>B37</f>
        <v>Investitionsbeiträge</v>
      </c>
      <c r="C40" s="578">
        <f>SUM(C38:C39)</f>
        <v>850000</v>
      </c>
      <c r="D40" s="578">
        <f t="shared" ref="D40:E40" si="14">SUM(D38:D39)</f>
        <v>0</v>
      </c>
      <c r="E40" s="578">
        <f t="shared" si="14"/>
        <v>0</v>
      </c>
      <c r="F40" s="579">
        <f>SUM(F38:F39)</f>
        <v>850000</v>
      </c>
      <c r="G40" s="578">
        <f t="shared" ref="G40:K40" si="15">SUM(G38:G39)</f>
        <v>537500</v>
      </c>
      <c r="H40" s="578">
        <f t="shared" si="15"/>
        <v>0</v>
      </c>
      <c r="I40" s="578">
        <f t="shared" si="15"/>
        <v>0</v>
      </c>
      <c r="J40" s="579">
        <f t="shared" si="15"/>
        <v>537500</v>
      </c>
      <c r="K40" s="580">
        <f t="shared" si="15"/>
        <v>312500</v>
      </c>
    </row>
  </sheetData>
  <mergeCells count="2">
    <mergeCell ref="C1:F1"/>
    <mergeCell ref="G1:J1"/>
  </mergeCells>
  <pageMargins left="0.39370078740157483" right="0.39370078740157483" top="0.78740157480314965" bottom="0.78740157480314965" header="0.39370078740157483" footer="0.39370078740157483"/>
  <pageSetup paperSize="9" scale="91" orientation="landscape" horizontalDpi="90" verticalDpi="90" r:id="rId1"/>
  <headerFooter>
    <oddHeader>&amp;L&amp;"Arial,Fett"&amp;12&amp;A</oddHeader>
    <oddFooter>&amp;L&amp;"Arial,Standard"&amp;8Muster &amp;A&amp;C&amp;"Arial,Standard"&amp;8Version: 19.02.2021 / Amt für Finanzen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sqref="A1:D1"/>
    </sheetView>
  </sheetViews>
  <sheetFormatPr baseColWidth="10" defaultColWidth="11.28515625" defaultRowHeight="12.75" x14ac:dyDescent="0.2"/>
  <cols>
    <col min="1" max="1" width="1.5703125" style="8" customWidth="1"/>
    <col min="2" max="2" width="4" style="8" bestFit="1" customWidth="1"/>
    <col min="3" max="3" width="1.28515625" style="8" customWidth="1"/>
    <col min="4" max="4" width="26.28515625" style="13" customWidth="1"/>
    <col min="5" max="5" width="9.85546875" style="9" bestFit="1" customWidth="1"/>
    <col min="6" max="6" width="11.7109375" style="11" bestFit="1" customWidth="1"/>
    <col min="7" max="7" width="10.28515625" style="11" bestFit="1" customWidth="1"/>
    <col min="8" max="8" width="27" style="11" customWidth="1"/>
    <col min="9" max="9" width="11.28515625" style="3"/>
    <col min="10" max="10" width="42.42578125" style="3" bestFit="1" customWidth="1"/>
    <col min="11" max="16384" width="11.28515625" style="3"/>
  </cols>
  <sheetData>
    <row r="1" spans="1:8" s="5" customFormat="1" ht="15" customHeight="1" x14ac:dyDescent="0.3">
      <c r="A1" s="633" t="s">
        <v>229</v>
      </c>
      <c r="B1" s="634"/>
      <c r="C1" s="634"/>
      <c r="D1" s="635"/>
      <c r="E1" s="47" t="s">
        <v>0</v>
      </c>
      <c r="F1" s="110" t="s">
        <v>1</v>
      </c>
      <c r="G1" s="409" t="s">
        <v>227</v>
      </c>
      <c r="H1" s="132" t="s">
        <v>230</v>
      </c>
    </row>
    <row r="2" spans="1:8" ht="15" customHeight="1" x14ac:dyDescent="0.2">
      <c r="A2" s="143"/>
      <c r="B2" s="139"/>
      <c r="C2" s="139"/>
      <c r="D2" s="140"/>
      <c r="E2" s="48">
        <v>2021</v>
      </c>
      <c r="F2" s="112">
        <f>E2</f>
        <v>2021</v>
      </c>
      <c r="G2" s="412" t="s">
        <v>228</v>
      </c>
      <c r="H2" s="133"/>
    </row>
    <row r="3" spans="1:8" ht="15" customHeight="1" x14ac:dyDescent="0.2">
      <c r="A3" s="130"/>
      <c r="B3" s="144"/>
      <c r="C3" s="144"/>
      <c r="D3" s="145"/>
      <c r="E3" s="425"/>
      <c r="F3" s="426"/>
      <c r="G3" s="427"/>
      <c r="H3" s="428"/>
    </row>
    <row r="4" spans="1:8" s="4" customFormat="1" x14ac:dyDescent="0.2">
      <c r="A4" s="636">
        <v>2170</v>
      </c>
      <c r="B4" s="637"/>
      <c r="C4" s="257" t="s">
        <v>130</v>
      </c>
      <c r="D4" s="147"/>
      <c r="E4" s="51"/>
      <c r="F4" s="122"/>
      <c r="G4" s="411"/>
      <c r="H4" s="160"/>
    </row>
    <row r="5" spans="1:8" x14ac:dyDescent="0.2">
      <c r="A5" s="631">
        <v>31</v>
      </c>
      <c r="B5" s="632"/>
      <c r="C5" s="152" t="s">
        <v>13</v>
      </c>
      <c r="D5" s="154"/>
      <c r="E5" s="49">
        <v>251234.45</v>
      </c>
      <c r="F5" s="115">
        <v>240000</v>
      </c>
      <c r="G5" s="460">
        <f>E5-F5</f>
        <v>11234.450000000012</v>
      </c>
      <c r="H5" s="134" t="s">
        <v>231</v>
      </c>
    </row>
    <row r="6" spans="1:8" x14ac:dyDescent="0.2">
      <c r="A6" s="631"/>
      <c r="B6" s="632"/>
      <c r="C6" s="152"/>
      <c r="D6" s="154"/>
      <c r="E6" s="49"/>
      <c r="F6" s="115"/>
      <c r="G6" s="460"/>
      <c r="H6" s="703"/>
    </row>
    <row r="7" spans="1:8" collapsed="1" x14ac:dyDescent="0.2">
      <c r="A7" s="636">
        <v>6150</v>
      </c>
      <c r="B7" s="637"/>
      <c r="C7" s="704" t="s">
        <v>232</v>
      </c>
      <c r="D7" s="705"/>
      <c r="E7" s="49"/>
      <c r="F7" s="115"/>
      <c r="G7" s="460"/>
      <c r="H7" s="703"/>
    </row>
    <row r="8" spans="1:8" ht="60" collapsed="1" x14ac:dyDescent="0.2">
      <c r="A8" s="631">
        <v>31</v>
      </c>
      <c r="B8" s="632"/>
      <c r="C8" s="152" t="s">
        <v>233</v>
      </c>
      <c r="D8" s="154"/>
      <c r="E8" s="49">
        <v>123456.7</v>
      </c>
      <c r="F8" s="115">
        <v>120000</v>
      </c>
      <c r="G8" s="410">
        <v>3456.6999999999971</v>
      </c>
      <c r="H8" s="703" t="s">
        <v>314</v>
      </c>
    </row>
    <row r="9" spans="1:8" collapsed="1" x14ac:dyDescent="0.2">
      <c r="A9" s="631"/>
      <c r="B9" s="632"/>
      <c r="C9" s="152"/>
      <c r="D9" s="154"/>
      <c r="E9" s="49"/>
      <c r="F9" s="115"/>
      <c r="G9" s="410"/>
      <c r="H9" s="134"/>
    </row>
    <row r="10" spans="1:8" x14ac:dyDescent="0.2">
      <c r="A10" s="129"/>
      <c r="B10" s="158"/>
      <c r="C10" s="158"/>
      <c r="D10" s="159"/>
      <c r="E10" s="124"/>
      <c r="F10" s="124"/>
      <c r="G10" s="124"/>
      <c r="H10" s="138"/>
    </row>
    <row r="12" spans="1:8" x14ac:dyDescent="0.2">
      <c r="A12" s="706" t="s">
        <v>316</v>
      </c>
    </row>
  </sheetData>
  <mergeCells count="7">
    <mergeCell ref="A5:B5"/>
    <mergeCell ref="A1:D1"/>
    <mergeCell ref="A4:B4"/>
    <mergeCell ref="A6:B6"/>
    <mergeCell ref="A7:B7"/>
    <mergeCell ref="A8:B8"/>
    <mergeCell ref="A9:B9"/>
  </mergeCells>
  <pageMargins left="0.59055118110236227" right="0.59055118110236227" top="0.78740157480314965" bottom="0.39370078740157483" header="0.39370078740157483" footer="0.31496062992125984"/>
  <pageSetup paperSize="9" orientation="portrait" r:id="rId1"/>
  <headerFooter>
    <oddHeader>&amp;L&amp;"Arial Black,Fett"&amp;14NACHTRAGSKREDITE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sqref="A1:D1"/>
    </sheetView>
  </sheetViews>
  <sheetFormatPr baseColWidth="10" defaultColWidth="12.5703125" defaultRowHeight="12" x14ac:dyDescent="0.2"/>
  <cols>
    <col min="1" max="1" width="36.140625" style="245" customWidth="1"/>
    <col min="2" max="2" width="11" style="245" bestFit="1" customWidth="1"/>
    <col min="3" max="3" width="8" style="245" bestFit="1" customWidth="1"/>
    <col min="4" max="4" width="40.85546875" style="245" customWidth="1"/>
    <col min="5" max="5" width="6" style="245" customWidth="1"/>
    <col min="6" max="6" width="9.85546875" style="323" customWidth="1"/>
    <col min="7" max="7" width="15" style="592" customWidth="1"/>
    <col min="8" max="8" width="9.85546875" style="323" customWidth="1"/>
    <col min="9" max="16384" width="12.5703125" style="245"/>
  </cols>
  <sheetData>
    <row r="1" spans="1:8" s="362" customFormat="1" ht="12" customHeight="1" x14ac:dyDescent="0.2">
      <c r="A1" s="602" t="s">
        <v>208</v>
      </c>
      <c r="B1" s="603" t="s">
        <v>193</v>
      </c>
      <c r="C1" s="603" t="s">
        <v>295</v>
      </c>
      <c r="D1" s="603" t="s">
        <v>296</v>
      </c>
      <c r="E1" s="603" t="s">
        <v>297</v>
      </c>
      <c r="F1" s="604" t="s">
        <v>139</v>
      </c>
      <c r="G1" s="605" t="s">
        <v>185</v>
      </c>
      <c r="H1" s="354" t="s">
        <v>140</v>
      </c>
    </row>
    <row r="2" spans="1:8" s="308" customFormat="1" ht="36" x14ac:dyDescent="0.2">
      <c r="A2" s="543"/>
      <c r="B2" s="548"/>
      <c r="C2" s="548"/>
      <c r="D2" s="548"/>
      <c r="E2" s="548"/>
      <c r="F2" s="551"/>
      <c r="G2" s="606" t="s">
        <v>298</v>
      </c>
      <c r="H2" s="371"/>
    </row>
    <row r="3" spans="1:8" ht="21" customHeight="1" x14ac:dyDescent="0.2">
      <c r="A3" s="544" t="s">
        <v>299</v>
      </c>
      <c r="B3" s="549"/>
      <c r="C3" s="549"/>
      <c r="D3" s="549"/>
      <c r="E3" s="594">
        <v>144</v>
      </c>
      <c r="F3" s="597">
        <f>F5+F9</f>
        <v>255000</v>
      </c>
      <c r="G3" s="589"/>
      <c r="H3" s="378">
        <f>H5+H9</f>
        <v>255000</v>
      </c>
    </row>
    <row r="4" spans="1:8" ht="12" customHeight="1" x14ac:dyDescent="0.2">
      <c r="A4" s="545"/>
      <c r="B4" s="550"/>
      <c r="C4" s="550"/>
      <c r="D4" s="550"/>
      <c r="E4" s="550"/>
      <c r="F4" s="504"/>
      <c r="G4" s="590"/>
      <c r="H4" s="380"/>
    </row>
    <row r="5" spans="1:8" ht="12" customHeight="1" x14ac:dyDescent="0.2">
      <c r="A5" s="546" t="s">
        <v>300</v>
      </c>
      <c r="B5" s="588"/>
      <c r="C5" s="588"/>
      <c r="D5" s="550"/>
      <c r="E5" s="599">
        <v>1444</v>
      </c>
      <c r="F5" s="601">
        <v>180000</v>
      </c>
      <c r="G5" s="590"/>
      <c r="H5" s="380">
        <v>180000</v>
      </c>
    </row>
    <row r="6" spans="1:8" ht="12" customHeight="1" x14ac:dyDescent="0.2">
      <c r="A6" s="545" t="s">
        <v>302</v>
      </c>
      <c r="B6" s="596">
        <v>180000</v>
      </c>
      <c r="C6" s="598" t="s">
        <v>303</v>
      </c>
      <c r="D6" s="550" t="s">
        <v>304</v>
      </c>
      <c r="E6" s="599"/>
      <c r="F6" s="504">
        <v>180000</v>
      </c>
      <c r="G6" s="590"/>
      <c r="H6" s="595">
        <v>18000</v>
      </c>
    </row>
    <row r="7" spans="1:8" ht="12" customHeight="1" x14ac:dyDescent="0.2">
      <c r="A7" s="545"/>
      <c r="B7" s="550"/>
      <c r="C7" s="550"/>
      <c r="D7" s="550"/>
      <c r="E7" s="599"/>
      <c r="F7" s="504"/>
      <c r="G7" s="590"/>
      <c r="H7" s="380"/>
    </row>
    <row r="8" spans="1:8" ht="12" customHeight="1" x14ac:dyDescent="0.2">
      <c r="A8" s="545"/>
      <c r="B8" s="550"/>
      <c r="C8" s="550"/>
      <c r="D8" s="550"/>
      <c r="E8" s="599"/>
      <c r="F8" s="504"/>
      <c r="G8" s="590"/>
      <c r="H8" s="380"/>
    </row>
    <row r="9" spans="1:8" ht="12" customHeight="1" x14ac:dyDescent="0.2">
      <c r="A9" s="546" t="s">
        <v>301</v>
      </c>
      <c r="B9" s="588"/>
      <c r="C9" s="588"/>
      <c r="D9" s="550"/>
      <c r="E9" s="599">
        <v>1445</v>
      </c>
      <c r="F9" s="601">
        <v>75000</v>
      </c>
      <c r="G9" s="590"/>
      <c r="H9" s="380">
        <v>75000</v>
      </c>
    </row>
    <row r="10" spans="1:8" ht="12" customHeight="1" x14ac:dyDescent="0.2">
      <c r="A10" s="545" t="s">
        <v>305</v>
      </c>
      <c r="B10" s="600" t="s">
        <v>116</v>
      </c>
      <c r="C10" s="598" t="s">
        <v>306</v>
      </c>
      <c r="D10" s="550"/>
      <c r="E10" s="598"/>
      <c r="F10" s="504">
        <v>75000</v>
      </c>
      <c r="G10" s="590"/>
      <c r="H10" s="595">
        <v>75000</v>
      </c>
    </row>
    <row r="11" spans="1:8" ht="12" customHeight="1" x14ac:dyDescent="0.2">
      <c r="A11" s="545"/>
      <c r="B11" s="550"/>
      <c r="C11" s="550"/>
      <c r="D11" s="550"/>
      <c r="E11" s="550"/>
      <c r="F11" s="504"/>
      <c r="G11" s="590"/>
      <c r="H11" s="380"/>
    </row>
    <row r="12" spans="1:8" ht="12" customHeight="1" x14ac:dyDescent="0.2">
      <c r="A12" s="547"/>
      <c r="B12" s="552"/>
      <c r="C12" s="552"/>
      <c r="D12" s="552"/>
      <c r="E12" s="552"/>
      <c r="F12" s="553"/>
      <c r="G12" s="591"/>
      <c r="H12" s="382"/>
    </row>
    <row r="13" spans="1:8" x14ac:dyDescent="0.2">
      <c r="A13" s="241"/>
      <c r="B13" s="241"/>
      <c r="C13" s="241"/>
      <c r="D13" s="241"/>
      <c r="E13" s="241"/>
      <c r="F13" s="301"/>
      <c r="H13" s="301"/>
    </row>
    <row r="14" spans="1:8" s="241" customFormat="1" x14ac:dyDescent="0.2">
      <c r="F14" s="301"/>
      <c r="G14" s="593"/>
      <c r="H14" s="301"/>
    </row>
    <row r="15" spans="1:8" s="241" customFormat="1" x14ac:dyDescent="0.2">
      <c r="F15" s="301"/>
      <c r="G15" s="593"/>
      <c r="H15" s="301"/>
    </row>
    <row r="16" spans="1:8" s="241" customFormat="1" x14ac:dyDescent="0.2">
      <c r="F16" s="301"/>
      <c r="G16" s="593"/>
      <c r="H16" s="301"/>
    </row>
  </sheetData>
  <pageMargins left="0.59055118110236227" right="0.59055118110236227" top="0.98425196850393704" bottom="0.59055118110236227" header="0.59055118110236227" footer="0.31496062992125984"/>
  <pageSetup paperSize="9" orientation="landscape" horizontalDpi="4294967293" r:id="rId1"/>
  <headerFooter>
    <oddHeader>&amp;L&amp;"Arial Black,Standard"&amp;14DARLEHENSÜBERSICHT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D1"/>
    </sheetView>
  </sheetViews>
  <sheetFormatPr baseColWidth="10" defaultColWidth="11.28515625" defaultRowHeight="12.75" x14ac:dyDescent="0.2"/>
  <cols>
    <col min="1" max="1" width="1.5703125" style="37" customWidth="1"/>
    <col min="2" max="2" width="48.5703125" style="37" customWidth="1"/>
    <col min="3" max="3" width="11.5703125" style="26" bestFit="1" customWidth="1"/>
    <col min="4" max="4" width="12.140625" style="27" bestFit="1" customWidth="1"/>
    <col min="5" max="5" width="9.85546875" style="16" bestFit="1" customWidth="1"/>
    <col min="6" max="7" width="11.7109375" style="16" customWidth="1"/>
    <col min="8" max="16384" width="11.28515625" style="6"/>
  </cols>
  <sheetData>
    <row r="1" spans="1:10" s="24" customFormat="1" ht="16.5" x14ac:dyDescent="0.3">
      <c r="A1" s="83" t="s">
        <v>105</v>
      </c>
      <c r="B1" s="95"/>
      <c r="C1" s="188"/>
      <c r="D1" s="189"/>
      <c r="E1" s="52" t="s">
        <v>0</v>
      </c>
      <c r="F1" s="66" t="s">
        <v>1</v>
      </c>
      <c r="G1" s="75" t="s">
        <v>0</v>
      </c>
      <c r="J1" s="709"/>
    </row>
    <row r="2" spans="1:10" s="25" customFormat="1" ht="15" x14ac:dyDescent="0.2">
      <c r="A2" s="227"/>
      <c r="B2" s="190"/>
      <c r="C2" s="191"/>
      <c r="D2" s="192"/>
      <c r="E2" s="53">
        <v>2021</v>
      </c>
      <c r="F2" s="67">
        <f>E2</f>
        <v>2021</v>
      </c>
      <c r="G2" s="76">
        <v>2020</v>
      </c>
    </row>
    <row r="3" spans="1:10" x14ac:dyDescent="0.2">
      <c r="A3" s="228"/>
      <c r="B3" s="193"/>
      <c r="C3" s="194"/>
      <c r="D3" s="195"/>
      <c r="E3" s="220"/>
      <c r="F3" s="69"/>
      <c r="G3" s="235"/>
      <c r="J3" s="710"/>
    </row>
    <row r="4" spans="1:10" s="18" customFormat="1" ht="12" x14ac:dyDescent="0.2">
      <c r="A4" s="229" t="s">
        <v>58</v>
      </c>
      <c r="B4" s="196"/>
      <c r="C4" s="197"/>
      <c r="D4" s="198"/>
      <c r="E4" s="220">
        <v>-1500000</v>
      </c>
      <c r="F4" s="69">
        <v>1416300</v>
      </c>
      <c r="G4" s="235"/>
    </row>
    <row r="5" spans="1:10" s="17" customFormat="1" ht="12" x14ac:dyDescent="0.2">
      <c r="A5" s="85" t="s">
        <v>77</v>
      </c>
      <c r="B5" s="98"/>
      <c r="C5" s="194"/>
      <c r="D5" s="195"/>
      <c r="E5" s="221">
        <f>F5-E4</f>
        <v>5697000</v>
      </c>
      <c r="F5" s="71">
        <v>4197000</v>
      </c>
      <c r="G5" s="236"/>
    </row>
    <row r="6" spans="1:10" s="18" customFormat="1" ht="12" x14ac:dyDescent="0.2">
      <c r="A6" s="229"/>
      <c r="B6" s="196"/>
      <c r="C6" s="197"/>
      <c r="D6" s="198"/>
      <c r="E6" s="220"/>
      <c r="F6" s="69"/>
      <c r="G6" s="235"/>
    </row>
    <row r="7" spans="1:10" s="18" customFormat="1" ht="12" x14ac:dyDescent="0.2">
      <c r="A7" s="86" t="s">
        <v>134</v>
      </c>
      <c r="B7" s="99"/>
      <c r="C7" s="199"/>
      <c r="D7" s="200"/>
      <c r="E7" s="220">
        <v>2500000</v>
      </c>
      <c r="F7" s="69">
        <v>4914600</v>
      </c>
      <c r="G7" s="235"/>
    </row>
    <row r="8" spans="1:10" s="17" customFormat="1" ht="12" x14ac:dyDescent="0.2">
      <c r="A8" s="230" t="s">
        <v>101</v>
      </c>
      <c r="B8" s="201"/>
      <c r="C8" s="202"/>
      <c r="D8" s="203"/>
      <c r="E8" s="221">
        <v>67500000</v>
      </c>
      <c r="F8" s="71"/>
      <c r="G8" s="236"/>
    </row>
    <row r="9" spans="1:10" s="17" customFormat="1" ht="12" x14ac:dyDescent="0.2">
      <c r="A9" s="230"/>
      <c r="B9" s="201"/>
      <c r="C9" s="202"/>
      <c r="D9" s="203"/>
      <c r="E9" s="221"/>
      <c r="F9" s="71"/>
      <c r="G9" s="236"/>
    </row>
    <row r="10" spans="1:10" s="17" customFormat="1" ht="12" x14ac:dyDescent="0.2">
      <c r="A10" s="230"/>
      <c r="B10" s="201"/>
      <c r="C10" s="202"/>
      <c r="D10" s="204" t="s">
        <v>100</v>
      </c>
      <c r="E10" s="221"/>
      <c r="F10" s="71"/>
      <c r="G10" s="236"/>
    </row>
    <row r="11" spans="1:10" s="28" customFormat="1" ht="15" customHeight="1" x14ac:dyDescent="0.2">
      <c r="A11" s="231" t="s">
        <v>96</v>
      </c>
      <c r="B11" s="206"/>
      <c r="C11" s="207"/>
      <c r="D11" s="208"/>
      <c r="E11" s="222"/>
      <c r="F11" s="209"/>
      <c r="G11" s="237"/>
    </row>
    <row r="12" spans="1:10" s="18" customFormat="1" ht="62.25" customHeight="1" x14ac:dyDescent="0.2">
      <c r="A12" s="229"/>
      <c r="B12" s="210" t="s">
        <v>97</v>
      </c>
      <c r="C12" s="211" t="s">
        <v>98</v>
      </c>
      <c r="D12" s="212" t="s">
        <v>99</v>
      </c>
      <c r="E12" s="220">
        <v>4500</v>
      </c>
      <c r="F12" s="213"/>
      <c r="G12" s="235"/>
    </row>
    <row r="13" spans="1:10" s="28" customFormat="1" ht="15" customHeight="1" x14ac:dyDescent="0.2">
      <c r="A13" s="232" t="s">
        <v>92</v>
      </c>
      <c r="B13" s="206"/>
      <c r="C13" s="693" t="s">
        <v>94</v>
      </c>
      <c r="D13" s="695" t="s">
        <v>86</v>
      </c>
      <c r="E13" s="223"/>
      <c r="F13" s="209"/>
      <c r="G13" s="237"/>
    </row>
    <row r="14" spans="1:10" s="18" customFormat="1" ht="33.75" customHeight="1" x14ac:dyDescent="0.2">
      <c r="A14" s="86"/>
      <c r="B14" s="214" t="s">
        <v>93</v>
      </c>
      <c r="C14" s="694"/>
      <c r="D14" s="696"/>
      <c r="E14" s="54">
        <v>172.13</v>
      </c>
      <c r="F14" s="68"/>
      <c r="G14" s="235"/>
    </row>
    <row r="15" spans="1:10" s="28" customFormat="1" ht="15" customHeight="1" x14ac:dyDescent="0.2">
      <c r="A15" s="232" t="s">
        <v>78</v>
      </c>
      <c r="B15" s="206"/>
      <c r="C15" s="699" t="s">
        <v>85</v>
      </c>
      <c r="D15" s="701" t="s">
        <v>83</v>
      </c>
      <c r="E15" s="223"/>
      <c r="F15" s="209"/>
      <c r="G15" s="237"/>
    </row>
    <row r="16" spans="1:10" s="18" customFormat="1" ht="33.75" customHeight="1" x14ac:dyDescent="0.2">
      <c r="A16" s="233"/>
      <c r="B16" s="215" t="s">
        <v>103</v>
      </c>
      <c r="C16" s="700"/>
      <c r="D16" s="702"/>
      <c r="E16" s="224">
        <v>47.25</v>
      </c>
      <c r="F16" s="216">
        <v>35.979999999999997</v>
      </c>
      <c r="G16" s="238"/>
    </row>
    <row r="17" spans="1:7" s="28" customFormat="1" ht="15" customHeight="1" x14ac:dyDescent="0.2">
      <c r="A17" s="234" t="s">
        <v>79</v>
      </c>
      <c r="B17" s="217"/>
      <c r="C17" s="689" t="s">
        <v>87</v>
      </c>
      <c r="D17" s="691" t="s">
        <v>88</v>
      </c>
      <c r="E17" s="225"/>
      <c r="F17" s="213"/>
      <c r="G17" s="239"/>
    </row>
    <row r="18" spans="1:7" s="18" customFormat="1" ht="33.75" customHeight="1" x14ac:dyDescent="0.2">
      <c r="A18" s="229"/>
      <c r="B18" s="210" t="s">
        <v>102</v>
      </c>
      <c r="C18" s="690"/>
      <c r="D18" s="692"/>
      <c r="E18" s="54">
        <v>7.2</v>
      </c>
      <c r="F18" s="68">
        <v>3.93</v>
      </c>
      <c r="G18" s="235"/>
    </row>
    <row r="19" spans="1:7" s="29" customFormat="1" ht="15" customHeight="1" x14ac:dyDescent="0.2">
      <c r="A19" s="231" t="s">
        <v>80</v>
      </c>
      <c r="B19" s="205"/>
      <c r="C19" s="689" t="s">
        <v>84</v>
      </c>
      <c r="D19" s="691" t="s">
        <v>86</v>
      </c>
      <c r="E19" s="226"/>
      <c r="F19" s="218"/>
      <c r="G19" s="240"/>
    </row>
    <row r="20" spans="1:7" s="18" customFormat="1" ht="33.75" x14ac:dyDescent="0.2">
      <c r="A20" s="229"/>
      <c r="B20" s="210" t="s">
        <v>91</v>
      </c>
      <c r="C20" s="690"/>
      <c r="D20" s="692"/>
      <c r="E20" s="54">
        <v>0.95</v>
      </c>
      <c r="F20" s="68">
        <v>1.05</v>
      </c>
      <c r="G20" s="235"/>
    </row>
    <row r="21" spans="1:7" s="29" customFormat="1" ht="15" customHeight="1" x14ac:dyDescent="0.2">
      <c r="A21" s="231" t="s">
        <v>81</v>
      </c>
      <c r="B21" s="205"/>
      <c r="C21" s="693" t="s">
        <v>106</v>
      </c>
      <c r="D21" s="695" t="s">
        <v>90</v>
      </c>
      <c r="E21" s="226"/>
      <c r="F21" s="218"/>
      <c r="G21" s="240"/>
    </row>
    <row r="22" spans="1:7" s="18" customFormat="1" ht="45" x14ac:dyDescent="0.2">
      <c r="A22" s="86"/>
      <c r="B22" s="214" t="s">
        <v>89</v>
      </c>
      <c r="C22" s="694"/>
      <c r="D22" s="696"/>
      <c r="E22" s="54">
        <v>6.75</v>
      </c>
      <c r="F22" s="68">
        <v>7.53</v>
      </c>
      <c r="G22" s="235"/>
    </row>
    <row r="23" spans="1:7" s="29" customFormat="1" ht="15" customHeight="1" x14ac:dyDescent="0.2">
      <c r="A23" s="231" t="s">
        <v>82</v>
      </c>
      <c r="B23" s="205"/>
      <c r="C23" s="693" t="s">
        <v>107</v>
      </c>
      <c r="D23" s="695" t="s">
        <v>95</v>
      </c>
      <c r="E23" s="226"/>
      <c r="F23" s="218"/>
      <c r="G23" s="240"/>
    </row>
    <row r="24" spans="1:7" s="18" customFormat="1" ht="33.75" customHeight="1" x14ac:dyDescent="0.2">
      <c r="A24" s="86"/>
      <c r="B24" s="219" t="s">
        <v>104</v>
      </c>
      <c r="C24" s="697"/>
      <c r="D24" s="698"/>
      <c r="E24" s="54">
        <v>15.25</v>
      </c>
      <c r="F24" s="68">
        <v>12.05</v>
      </c>
      <c r="G24" s="235"/>
    </row>
    <row r="25" spans="1:7" s="34" customFormat="1" ht="12" x14ac:dyDescent="0.2">
      <c r="A25" s="30"/>
      <c r="B25" s="30"/>
      <c r="C25" s="31"/>
      <c r="D25" s="32"/>
      <c r="E25" s="33"/>
      <c r="F25" s="33"/>
      <c r="G25" s="33"/>
    </row>
    <row r="26" spans="1:7" x14ac:dyDescent="0.2">
      <c r="A26" s="35"/>
      <c r="B26" s="6"/>
      <c r="D26" s="36"/>
    </row>
  </sheetData>
  <mergeCells count="12">
    <mergeCell ref="C13:C14"/>
    <mergeCell ref="D13:D14"/>
    <mergeCell ref="C15:C16"/>
    <mergeCell ref="D15:D16"/>
    <mergeCell ref="C17:C18"/>
    <mergeCell ref="D17:D18"/>
    <mergeCell ref="C19:C20"/>
    <mergeCell ref="D19:D20"/>
    <mergeCell ref="C21:C22"/>
    <mergeCell ref="D21:D22"/>
    <mergeCell ref="C23:C24"/>
    <mergeCell ref="D23:D24"/>
  </mergeCells>
  <pageMargins left="0.59055118110236227" right="0.59055118110236227" top="0.78740157480314965" bottom="0.39370078740157483" header="0.39370078740157483" footer="0.31496062992125984"/>
  <pageSetup paperSize="9" orientation="landscape" r:id="rId1"/>
  <headerFooter>
    <oddHeader>&amp;L&amp;"Arial Black,Fett"&amp;14ERFOLGSRECHNUNG</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election sqref="A1:D1"/>
    </sheetView>
  </sheetViews>
  <sheetFormatPr baseColWidth="10" defaultColWidth="12.5703125" defaultRowHeight="12" x14ac:dyDescent="0.2"/>
  <cols>
    <col min="1" max="1" width="10" style="385" customWidth="1"/>
    <col min="2" max="2" width="29.5703125" style="385" bestFit="1" customWidth="1"/>
    <col min="3" max="3" width="30.85546875" style="385" customWidth="1"/>
    <col min="4" max="4" width="14.42578125" style="391" bestFit="1" customWidth="1"/>
    <col min="5" max="5" width="13.5703125" style="391" bestFit="1" customWidth="1"/>
    <col min="6" max="6" width="14.42578125" style="391" bestFit="1" customWidth="1"/>
    <col min="7" max="7" width="20.7109375" style="391" customWidth="1"/>
    <col min="8" max="8" width="14.42578125" style="391" bestFit="1" customWidth="1"/>
    <col min="9" max="16384" width="12.5703125" style="385"/>
  </cols>
  <sheetData>
    <row r="1" spans="1:8" ht="12" customHeight="1" x14ac:dyDescent="0.2">
      <c r="A1" s="608" t="s">
        <v>197</v>
      </c>
      <c r="B1" s="609" t="s">
        <v>211</v>
      </c>
      <c r="C1" s="610" t="s">
        <v>307</v>
      </c>
      <c r="D1" s="611" t="s">
        <v>212</v>
      </c>
      <c r="E1" s="612" t="s">
        <v>213</v>
      </c>
      <c r="F1" s="613" t="s">
        <v>216</v>
      </c>
      <c r="G1" s="612" t="s">
        <v>218</v>
      </c>
      <c r="H1" s="614" t="s">
        <v>222</v>
      </c>
    </row>
    <row r="2" spans="1:8" ht="12" customHeight="1" x14ac:dyDescent="0.2">
      <c r="A2" s="615"/>
      <c r="B2" s="616"/>
      <c r="C2" s="617"/>
      <c r="D2" s="618"/>
      <c r="E2" s="619" t="s">
        <v>215</v>
      </c>
      <c r="F2" s="620"/>
      <c r="G2" s="619" t="s">
        <v>219</v>
      </c>
      <c r="H2" s="621"/>
    </row>
    <row r="3" spans="1:8" ht="12" customHeight="1" x14ac:dyDescent="0.2">
      <c r="A3" s="622"/>
      <c r="B3" s="623"/>
      <c r="C3" s="624"/>
      <c r="D3" s="625"/>
      <c r="E3" s="626" t="s">
        <v>214</v>
      </c>
      <c r="F3" s="627" t="s">
        <v>217</v>
      </c>
      <c r="G3" s="626" t="s">
        <v>220</v>
      </c>
      <c r="H3" s="628" t="s">
        <v>221</v>
      </c>
    </row>
    <row r="4" spans="1:8" ht="12" customHeight="1" x14ac:dyDescent="0.2">
      <c r="A4" s="393"/>
      <c r="B4" s="607"/>
      <c r="C4" s="386"/>
      <c r="D4" s="389"/>
      <c r="E4" s="389"/>
      <c r="F4" s="404"/>
      <c r="G4" s="389"/>
      <c r="H4" s="394"/>
    </row>
    <row r="5" spans="1:8" ht="12" customHeight="1" x14ac:dyDescent="0.2">
      <c r="A5" s="395">
        <v>44101</v>
      </c>
      <c r="B5" s="387" t="s">
        <v>210</v>
      </c>
      <c r="C5" s="388" t="s">
        <v>223</v>
      </c>
      <c r="D5" s="392">
        <v>570000</v>
      </c>
      <c r="E5" s="392">
        <v>430000</v>
      </c>
      <c r="F5" s="405">
        <f>D5-E5</f>
        <v>140000</v>
      </c>
      <c r="G5" s="392">
        <v>110000</v>
      </c>
      <c r="H5" s="396">
        <f>F5-G5</f>
        <v>30000</v>
      </c>
    </row>
    <row r="6" spans="1:8" ht="12" customHeight="1" x14ac:dyDescent="0.2">
      <c r="A6" s="397"/>
      <c r="B6" s="387"/>
      <c r="C6" s="388"/>
      <c r="D6" s="390"/>
      <c r="E6" s="390"/>
      <c r="F6" s="406"/>
      <c r="G6" s="390"/>
      <c r="H6" s="394"/>
    </row>
    <row r="7" spans="1:8" ht="12" customHeight="1" x14ac:dyDescent="0.2">
      <c r="A7" s="395">
        <v>44528</v>
      </c>
      <c r="B7" s="387" t="s">
        <v>209</v>
      </c>
      <c r="C7" s="388" t="s">
        <v>224</v>
      </c>
      <c r="D7" s="392">
        <v>13776000</v>
      </c>
      <c r="E7" s="390">
        <v>0</v>
      </c>
      <c r="F7" s="405">
        <f>D7-E7</f>
        <v>13776000</v>
      </c>
      <c r="G7" s="390">
        <v>1968000</v>
      </c>
      <c r="H7" s="396">
        <f>F7-G7</f>
        <v>11808000</v>
      </c>
    </row>
    <row r="8" spans="1:8" ht="12" customHeight="1" x14ac:dyDescent="0.2">
      <c r="A8" s="395"/>
      <c r="B8" s="387"/>
      <c r="C8" s="388"/>
      <c r="D8" s="392"/>
      <c r="E8" s="390"/>
      <c r="F8" s="405"/>
      <c r="G8" s="390"/>
      <c r="H8" s="396"/>
    </row>
    <row r="9" spans="1:8" ht="12" customHeight="1" x14ac:dyDescent="0.2">
      <c r="A9" s="395" t="s">
        <v>116</v>
      </c>
      <c r="B9" s="387"/>
      <c r="C9" s="388"/>
      <c r="D9" s="392"/>
      <c r="E9" s="390"/>
      <c r="F9" s="405"/>
      <c r="G9" s="390"/>
      <c r="H9" s="396"/>
    </row>
    <row r="10" spans="1:8" ht="12" customHeight="1" x14ac:dyDescent="0.2">
      <c r="A10" s="395"/>
      <c r="B10" s="387"/>
      <c r="C10" s="388"/>
      <c r="D10" s="392"/>
      <c r="E10" s="390"/>
      <c r="F10" s="405"/>
      <c r="G10" s="390"/>
      <c r="H10" s="396"/>
    </row>
    <row r="11" spans="1:8" ht="12" customHeight="1" x14ac:dyDescent="0.2">
      <c r="A11" s="398"/>
      <c r="B11" s="399"/>
      <c r="C11" s="400"/>
      <c r="D11" s="401"/>
      <c r="E11" s="402"/>
      <c r="F11" s="407"/>
      <c r="G11" s="402"/>
      <c r="H11" s="403"/>
    </row>
    <row r="13" spans="1:8" x14ac:dyDescent="0.2">
      <c r="A13" s="408" t="s">
        <v>225</v>
      </c>
    </row>
    <row r="14" spans="1:8" x14ac:dyDescent="0.2">
      <c r="A14" s="408" t="s">
        <v>226</v>
      </c>
    </row>
  </sheetData>
  <dataValidations count="1">
    <dataValidation type="list" allowBlank="1" showInputMessage="1" showErrorMessage="1" sqref="B5:B11">
      <formula1>$K$4:$K$7</formula1>
    </dataValidation>
  </dataValidations>
  <pageMargins left="0.59055118110236227" right="0.59055118110236227" top="0.98425196850393704" bottom="0.59055118110236227" header="0.59055118110236227" footer="0.31496062992125984"/>
  <pageSetup paperSize="9" scale="90" orientation="landscape" r:id="rId1"/>
  <headerFooter>
    <oddHeader>&amp;L&amp;"Arial Black,Standard"&amp;14STATUS DER AUSGABENBEWILLIGUNGEN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selection sqref="A1:D1"/>
    </sheetView>
  </sheetViews>
  <sheetFormatPr baseColWidth="10" defaultColWidth="11.28515625" defaultRowHeight="12.75" x14ac:dyDescent="0.2"/>
  <cols>
    <col min="1" max="1" width="1.5703125" style="8" customWidth="1"/>
    <col min="2" max="2" width="4" style="8" bestFit="1" customWidth="1"/>
    <col min="3" max="3" width="1.28515625" style="8" customWidth="1"/>
    <col min="4" max="4" width="26.28515625" style="13" customWidth="1"/>
    <col min="5" max="5" width="9.85546875" style="9" bestFit="1" customWidth="1"/>
    <col min="6" max="6" width="11.7109375" style="11" bestFit="1" customWidth="1"/>
    <col min="7" max="7" width="10.28515625" style="11" bestFit="1" customWidth="1"/>
    <col min="8" max="8" width="27" style="11" customWidth="1"/>
    <col min="9" max="9" width="11.28515625" style="3"/>
    <col min="10" max="10" width="42.42578125" style="3" bestFit="1" customWidth="1"/>
    <col min="11" max="16384" width="11.28515625" style="3"/>
  </cols>
  <sheetData>
    <row r="1" spans="1:8" ht="15" x14ac:dyDescent="0.3">
      <c r="A1" s="640" t="s">
        <v>229</v>
      </c>
      <c r="B1" s="641"/>
      <c r="C1" s="641"/>
      <c r="D1" s="642"/>
      <c r="E1" s="52" t="s">
        <v>0</v>
      </c>
      <c r="F1" s="66" t="s">
        <v>1</v>
      </c>
      <c r="G1" s="413" t="s">
        <v>234</v>
      </c>
      <c r="H1" s="75" t="s">
        <v>230</v>
      </c>
    </row>
    <row r="2" spans="1:8" x14ac:dyDescent="0.2">
      <c r="A2" s="414"/>
      <c r="B2" s="415"/>
      <c r="C2" s="415"/>
      <c r="D2" s="416"/>
      <c r="E2" s="53">
        <v>2021</v>
      </c>
      <c r="F2" s="67">
        <f>E2</f>
        <v>2021</v>
      </c>
      <c r="G2" s="417" t="s">
        <v>235</v>
      </c>
      <c r="H2" s="76"/>
    </row>
    <row r="3" spans="1:8" x14ac:dyDescent="0.2">
      <c r="A3" s="85"/>
      <c r="B3" s="418"/>
      <c r="C3" s="418"/>
      <c r="D3" s="419"/>
      <c r="E3" s="220"/>
      <c r="F3" s="69"/>
      <c r="G3" s="420"/>
      <c r="H3" s="235"/>
    </row>
    <row r="4" spans="1:8" x14ac:dyDescent="0.2">
      <c r="A4" s="643">
        <v>2200</v>
      </c>
      <c r="B4" s="644"/>
      <c r="C4" s="498" t="s">
        <v>236</v>
      </c>
      <c r="D4" s="421"/>
      <c r="E4" s="57"/>
      <c r="F4" s="71"/>
      <c r="G4" s="422"/>
      <c r="H4" s="236"/>
    </row>
    <row r="5" spans="1:8" ht="24" x14ac:dyDescent="0.2">
      <c r="A5" s="638">
        <v>36</v>
      </c>
      <c r="B5" s="639"/>
      <c r="C5" s="423" t="s">
        <v>41</v>
      </c>
      <c r="D5" s="424"/>
      <c r="E5" s="54">
        <v>100000</v>
      </c>
      <c r="F5" s="69">
        <v>75000</v>
      </c>
      <c r="G5" s="461">
        <f>E5-F5</f>
        <v>25000</v>
      </c>
      <c r="H5" s="429" t="s">
        <v>237</v>
      </c>
    </row>
    <row r="6" spans="1:8" x14ac:dyDescent="0.2">
      <c r="A6" s="638"/>
      <c r="B6" s="639"/>
      <c r="C6" s="423"/>
      <c r="D6" s="424"/>
      <c r="E6" s="54"/>
      <c r="F6" s="69"/>
      <c r="G6" s="461"/>
      <c r="H6" s="235"/>
    </row>
    <row r="7" spans="1:8" x14ac:dyDescent="0.2">
      <c r="A7" s="643">
        <v>6220</v>
      </c>
      <c r="B7" s="644"/>
      <c r="C7" s="418" t="s">
        <v>238</v>
      </c>
      <c r="D7" s="419"/>
      <c r="E7" s="54"/>
      <c r="F7" s="69"/>
      <c r="G7" s="461"/>
      <c r="H7" s="235"/>
    </row>
    <row r="8" spans="1:8" ht="24" x14ac:dyDescent="0.2">
      <c r="A8" s="638">
        <v>36</v>
      </c>
      <c r="B8" s="639"/>
      <c r="C8" s="423" t="s">
        <v>41</v>
      </c>
      <c r="D8" s="424"/>
      <c r="E8" s="54">
        <v>120000</v>
      </c>
      <c r="F8" s="69">
        <v>70000</v>
      </c>
      <c r="G8" s="461">
        <f>E8-F8</f>
        <v>50000</v>
      </c>
      <c r="H8" s="429" t="s">
        <v>239</v>
      </c>
    </row>
    <row r="9" spans="1:8" x14ac:dyDescent="0.2">
      <c r="A9" s="638"/>
      <c r="B9" s="639"/>
      <c r="C9" s="423"/>
      <c r="D9" s="424"/>
      <c r="E9" s="54"/>
      <c r="F9" s="69"/>
      <c r="G9" s="420"/>
      <c r="H9" s="235"/>
    </row>
    <row r="10" spans="1:8" x14ac:dyDescent="0.2">
      <c r="A10" s="638"/>
      <c r="B10" s="639"/>
      <c r="C10" s="423"/>
      <c r="D10" s="424"/>
      <c r="E10" s="54"/>
      <c r="F10" s="69"/>
      <c r="G10" s="420"/>
      <c r="H10" s="235"/>
    </row>
    <row r="12" spans="1:8" x14ac:dyDescent="0.2">
      <c r="A12" s="706" t="s">
        <v>315</v>
      </c>
    </row>
  </sheetData>
  <mergeCells count="8">
    <mergeCell ref="A4:B4"/>
    <mergeCell ref="A1:D1"/>
    <mergeCell ref="A8:B8"/>
    <mergeCell ref="A9:B9"/>
    <mergeCell ref="A10:B10"/>
    <mergeCell ref="A7:B7"/>
    <mergeCell ref="A6:B6"/>
    <mergeCell ref="A5:B5"/>
  </mergeCells>
  <pageMargins left="0.59055118110236227" right="0.59055118110236227" top="0.78740157480314965" bottom="0.39370078740157483" header="0.39370078740157483" footer="0.31496062992125984"/>
  <pageSetup paperSize="9" orientation="portrait" r:id="rId1"/>
  <headerFooter>
    <oddHeader>&amp;L&amp;"Arial Black,Fett"&amp;14KREDITÜBERSCHREITUNGEN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Normal="100" workbookViewId="0">
      <selection sqref="A1:D1"/>
    </sheetView>
  </sheetViews>
  <sheetFormatPr baseColWidth="10" defaultColWidth="11.28515625" defaultRowHeight="12.75" x14ac:dyDescent="0.2"/>
  <cols>
    <col min="1" max="1" width="2.85546875" style="37" customWidth="1"/>
    <col min="2" max="2" width="43.85546875" style="37" customWidth="1"/>
    <col min="3" max="3" width="14.7109375" style="16" customWidth="1"/>
    <col min="4" max="4" width="14.85546875" style="16" customWidth="1"/>
    <col min="5" max="5" width="15" style="33" customWidth="1"/>
    <col min="6" max="7" width="11.28515625" style="6"/>
    <col min="8" max="8" width="12.5703125" style="6" bestFit="1" customWidth="1"/>
    <col min="9" max="16384" width="11.28515625" style="6"/>
  </cols>
  <sheetData>
    <row r="1" spans="1:7" s="43" customFormat="1" ht="15" customHeight="1" x14ac:dyDescent="0.3">
      <c r="A1" s="83" t="s">
        <v>37</v>
      </c>
      <c r="B1" s="96"/>
      <c r="C1" s="52" t="s">
        <v>0</v>
      </c>
      <c r="D1" s="66" t="s">
        <v>1</v>
      </c>
      <c r="E1" s="75" t="s">
        <v>0</v>
      </c>
    </row>
    <row r="2" spans="1:7" ht="15" customHeight="1" x14ac:dyDescent="0.2">
      <c r="A2" s="106"/>
      <c r="B2" s="97"/>
      <c r="C2" s="53">
        <v>2021</v>
      </c>
      <c r="D2" s="67">
        <f>C2</f>
        <v>2021</v>
      </c>
      <c r="E2" s="76">
        <f>D2-1</f>
        <v>2020</v>
      </c>
    </row>
    <row r="3" spans="1:7" s="18" customFormat="1" ht="12" x14ac:dyDescent="0.2">
      <c r="A3" s="85"/>
      <c r="B3" s="98"/>
      <c r="C3" s="54"/>
      <c r="D3" s="68"/>
      <c r="E3" s="77"/>
    </row>
    <row r="4" spans="1:7" s="18" customFormat="1" ht="12" x14ac:dyDescent="0.2">
      <c r="A4" s="86">
        <v>30</v>
      </c>
      <c r="B4" s="99" t="s">
        <v>4</v>
      </c>
      <c r="C4" s="54">
        <v>34200152.149999999</v>
      </c>
      <c r="D4" s="69">
        <v>34740600</v>
      </c>
      <c r="E4" s="77"/>
    </row>
    <row r="5" spans="1:7" s="18" customFormat="1" ht="12" x14ac:dyDescent="0.2">
      <c r="A5" s="86">
        <v>31</v>
      </c>
      <c r="B5" s="99" t="s">
        <v>38</v>
      </c>
      <c r="C5" s="54">
        <v>13100402.300000001</v>
      </c>
      <c r="D5" s="69">
        <v>12847400</v>
      </c>
      <c r="E5" s="77"/>
    </row>
    <row r="6" spans="1:7" s="18" customFormat="1" ht="12" x14ac:dyDescent="0.2">
      <c r="A6" s="86">
        <v>33</v>
      </c>
      <c r="B6" s="99" t="s">
        <v>39</v>
      </c>
      <c r="C6" s="54">
        <v>4105000</v>
      </c>
      <c r="D6" s="69">
        <v>4430000</v>
      </c>
      <c r="E6" s="77"/>
    </row>
    <row r="7" spans="1:7" s="18" customFormat="1" ht="12" x14ac:dyDescent="0.2">
      <c r="A7" s="86">
        <v>35</v>
      </c>
      <c r="B7" s="99" t="s">
        <v>40</v>
      </c>
      <c r="C7" s="54">
        <v>0</v>
      </c>
      <c r="D7" s="69">
        <v>0</v>
      </c>
      <c r="E7" s="77"/>
    </row>
    <row r="8" spans="1:7" s="18" customFormat="1" ht="12" x14ac:dyDescent="0.2">
      <c r="A8" s="86">
        <v>36</v>
      </c>
      <c r="B8" s="99" t="s">
        <v>41</v>
      </c>
      <c r="C8" s="54">
        <v>18390400</v>
      </c>
      <c r="D8" s="69">
        <v>18381900</v>
      </c>
      <c r="E8" s="77"/>
    </row>
    <row r="9" spans="1:7" s="18" customFormat="1" ht="12" x14ac:dyDescent="0.2">
      <c r="A9" s="86">
        <v>37</v>
      </c>
      <c r="B9" s="99" t="s">
        <v>42</v>
      </c>
      <c r="C9" s="54">
        <v>240000</v>
      </c>
      <c r="D9" s="69">
        <v>238900</v>
      </c>
      <c r="E9" s="77"/>
    </row>
    <row r="10" spans="1:7" s="18" customFormat="1" ht="12" x14ac:dyDescent="0.2">
      <c r="A10" s="86">
        <v>39</v>
      </c>
      <c r="B10" s="99" t="s">
        <v>21</v>
      </c>
      <c r="C10" s="54">
        <v>1775500</v>
      </c>
      <c r="D10" s="69">
        <v>1909900</v>
      </c>
      <c r="E10" s="77"/>
    </row>
    <row r="11" spans="1:7" s="18" customFormat="1" ht="12" x14ac:dyDescent="0.2">
      <c r="A11" s="86">
        <v>90</v>
      </c>
      <c r="B11" s="99" t="s">
        <v>108</v>
      </c>
      <c r="C11" s="54">
        <v>-365400</v>
      </c>
      <c r="D11" s="69">
        <v>-372800</v>
      </c>
      <c r="E11" s="77"/>
      <c r="G11" s="18" t="s">
        <v>122</v>
      </c>
    </row>
    <row r="12" spans="1:7" s="44" customFormat="1" ht="12" x14ac:dyDescent="0.2">
      <c r="A12" s="107"/>
      <c r="B12" s="100" t="s">
        <v>43</v>
      </c>
      <c r="C12" s="55">
        <f>SUM(C4:C11)</f>
        <v>71446054.450000003</v>
      </c>
      <c r="D12" s="101">
        <f>SUM(D4:D11)</f>
        <v>72175900</v>
      </c>
      <c r="E12" s="108"/>
    </row>
    <row r="13" spans="1:7" s="18" customFormat="1" ht="12" x14ac:dyDescent="0.2">
      <c r="A13" s="86"/>
      <c r="B13" s="99"/>
      <c r="C13" s="54"/>
      <c r="D13" s="69"/>
      <c r="E13" s="77"/>
    </row>
    <row r="14" spans="1:7" s="18" customFormat="1" ht="12" x14ac:dyDescent="0.2">
      <c r="A14" s="86">
        <v>40</v>
      </c>
      <c r="B14" s="99" t="s">
        <v>44</v>
      </c>
      <c r="C14" s="54">
        <v>-35120456.75</v>
      </c>
      <c r="D14" s="69">
        <v>-33770000</v>
      </c>
      <c r="E14" s="77"/>
    </row>
    <row r="15" spans="1:7" s="18" customFormat="1" ht="12" x14ac:dyDescent="0.2">
      <c r="A15" s="86">
        <v>41</v>
      </c>
      <c r="B15" s="99" t="s">
        <v>45</v>
      </c>
      <c r="C15" s="54">
        <v>-1130500</v>
      </c>
      <c r="D15" s="69">
        <v>-1130500</v>
      </c>
      <c r="E15" s="77"/>
    </row>
    <row r="16" spans="1:7" s="18" customFormat="1" ht="12" x14ac:dyDescent="0.2">
      <c r="A16" s="86">
        <v>42</v>
      </c>
      <c r="B16" s="99" t="s">
        <v>22</v>
      </c>
      <c r="C16" s="54">
        <v>-22999999.949999999</v>
      </c>
      <c r="D16" s="69">
        <v>-23469700</v>
      </c>
      <c r="E16" s="77"/>
    </row>
    <row r="17" spans="1:8" s="18" customFormat="1" ht="12" x14ac:dyDescent="0.2">
      <c r="A17" s="86">
        <v>43</v>
      </c>
      <c r="B17" s="99" t="s">
        <v>46</v>
      </c>
      <c r="C17" s="54">
        <v>-35756.800000000003</v>
      </c>
      <c r="D17" s="69">
        <v>-40000</v>
      </c>
      <c r="E17" s="77"/>
    </row>
    <row r="18" spans="1:8" s="18" customFormat="1" ht="12" x14ac:dyDescent="0.2">
      <c r="A18" s="86">
        <v>45</v>
      </c>
      <c r="B18" s="99" t="s">
        <v>47</v>
      </c>
      <c r="C18" s="54">
        <v>-1234.5999999999999</v>
      </c>
      <c r="D18" s="69">
        <v>0</v>
      </c>
      <c r="E18" s="77"/>
    </row>
    <row r="19" spans="1:8" s="18" customFormat="1" ht="12" x14ac:dyDescent="0.2">
      <c r="A19" s="86">
        <v>46</v>
      </c>
      <c r="B19" s="99" t="s">
        <v>24</v>
      </c>
      <c r="C19" s="54">
        <v>-8700123.4499999993</v>
      </c>
      <c r="D19" s="69">
        <v>-8595600</v>
      </c>
      <c r="E19" s="77"/>
    </row>
    <row r="20" spans="1:8" s="18" customFormat="1" ht="12" x14ac:dyDescent="0.2">
      <c r="A20" s="86">
        <v>47</v>
      </c>
      <c r="B20" s="99" t="s">
        <v>42</v>
      </c>
      <c r="C20" s="54">
        <v>-240000</v>
      </c>
      <c r="D20" s="69">
        <v>-238900</v>
      </c>
      <c r="E20" s="77"/>
    </row>
    <row r="21" spans="1:8" s="18" customFormat="1" ht="12" x14ac:dyDescent="0.2">
      <c r="A21" s="86">
        <v>49</v>
      </c>
      <c r="B21" s="99" t="s">
        <v>21</v>
      </c>
      <c r="C21" s="54">
        <v>-1775500</v>
      </c>
      <c r="D21" s="69">
        <v>-1909900</v>
      </c>
      <c r="E21" s="77"/>
    </row>
    <row r="22" spans="1:8" s="44" customFormat="1" ht="12" x14ac:dyDescent="0.2">
      <c r="A22" s="107"/>
      <c r="B22" s="100" t="s">
        <v>48</v>
      </c>
      <c r="C22" s="55">
        <f>SUM(C14:C21)</f>
        <v>-70003571.549999997</v>
      </c>
      <c r="D22" s="101">
        <f>SUM(D14:D21)</f>
        <v>-69154600</v>
      </c>
      <c r="E22" s="108"/>
    </row>
    <row r="23" spans="1:8" s="45" customFormat="1" ht="18" customHeight="1" x14ac:dyDescent="0.2">
      <c r="A23" s="87"/>
      <c r="B23" s="102" t="s">
        <v>49</v>
      </c>
      <c r="C23" s="56">
        <f>C22+C12</f>
        <v>1442482.900000006</v>
      </c>
      <c r="D23" s="70">
        <f>D22+D12</f>
        <v>3021300</v>
      </c>
      <c r="E23" s="78"/>
    </row>
    <row r="24" spans="1:8" s="18" customFormat="1" ht="12" x14ac:dyDescent="0.2">
      <c r="A24" s="86"/>
      <c r="B24" s="99"/>
      <c r="C24" s="54"/>
      <c r="D24" s="69"/>
      <c r="E24" s="77"/>
    </row>
    <row r="25" spans="1:8" s="18" customFormat="1" ht="12" x14ac:dyDescent="0.2">
      <c r="A25" s="86">
        <v>34</v>
      </c>
      <c r="B25" s="99" t="s">
        <v>20</v>
      </c>
      <c r="C25" s="54">
        <v>1200500</v>
      </c>
      <c r="D25" s="69">
        <v>1446100</v>
      </c>
      <c r="E25" s="77"/>
      <c r="H25" s="16"/>
    </row>
    <row r="26" spans="1:8" s="18" customFormat="1" ht="12" x14ac:dyDescent="0.2">
      <c r="A26" s="86">
        <v>44</v>
      </c>
      <c r="B26" s="99" t="s">
        <v>23</v>
      </c>
      <c r="C26" s="54">
        <v>-3100500.1</v>
      </c>
      <c r="D26" s="69">
        <v>-3051100</v>
      </c>
      <c r="E26" s="77"/>
    </row>
    <row r="27" spans="1:8" s="17" customFormat="1" ht="18" customHeight="1" x14ac:dyDescent="0.2">
      <c r="A27" s="85"/>
      <c r="B27" s="98" t="s">
        <v>50</v>
      </c>
      <c r="C27" s="57">
        <f>C26+C25</f>
        <v>-1900000.1</v>
      </c>
      <c r="D27" s="71">
        <f>D26+D25</f>
        <v>-1605000</v>
      </c>
      <c r="E27" s="79"/>
    </row>
    <row r="28" spans="1:8" s="45" customFormat="1" ht="18" customHeight="1" x14ac:dyDescent="0.2">
      <c r="A28" s="87"/>
      <c r="B28" s="103" t="s">
        <v>51</v>
      </c>
      <c r="C28" s="58">
        <f>C23+C27</f>
        <v>-457517.19999999413</v>
      </c>
      <c r="D28" s="72">
        <f>D23+D27</f>
        <v>1416300</v>
      </c>
      <c r="E28" s="80"/>
    </row>
    <row r="29" spans="1:8" s="18" customFormat="1" ht="12" x14ac:dyDescent="0.2">
      <c r="A29" s="86"/>
      <c r="B29" s="99"/>
      <c r="C29" s="54"/>
      <c r="D29" s="69"/>
      <c r="E29" s="77"/>
    </row>
    <row r="30" spans="1:8" s="18" customFormat="1" ht="12" x14ac:dyDescent="0.2">
      <c r="A30" s="86">
        <v>38</v>
      </c>
      <c r="B30" s="99" t="s">
        <v>52</v>
      </c>
      <c r="C30" s="54"/>
      <c r="D30" s="69"/>
      <c r="E30" s="77"/>
    </row>
    <row r="31" spans="1:8" s="18" customFormat="1" ht="18" customHeight="1" x14ac:dyDescent="0.2">
      <c r="A31" s="86">
        <v>48</v>
      </c>
      <c r="B31" s="99" t="s">
        <v>55</v>
      </c>
      <c r="C31" s="54"/>
      <c r="D31" s="69"/>
      <c r="E31" s="77"/>
    </row>
    <row r="32" spans="1:8" s="45" customFormat="1" ht="18" customHeight="1" x14ac:dyDescent="0.2">
      <c r="A32" s="87"/>
      <c r="B32" s="103" t="s">
        <v>53</v>
      </c>
      <c r="C32" s="58">
        <f>C31-C30</f>
        <v>0</v>
      </c>
      <c r="D32" s="72">
        <f>D31-D30</f>
        <v>0</v>
      </c>
      <c r="E32" s="80"/>
    </row>
    <row r="33" spans="1:5" s="18" customFormat="1" ht="12" x14ac:dyDescent="0.2">
      <c r="A33" s="86"/>
      <c r="B33" s="99"/>
      <c r="C33" s="54"/>
      <c r="D33" s="69"/>
      <c r="E33" s="77"/>
    </row>
    <row r="34" spans="1:5" s="45" customFormat="1" ht="18" customHeight="1" x14ac:dyDescent="0.2">
      <c r="A34" s="87"/>
      <c r="B34" s="103" t="s">
        <v>54</v>
      </c>
      <c r="C34" s="58">
        <f>C28-C32</f>
        <v>-457517.19999999413</v>
      </c>
      <c r="D34" s="72">
        <f>D28-D32</f>
        <v>1416300</v>
      </c>
      <c r="E34" s="80">
        <v>2407503.81</v>
      </c>
    </row>
    <row r="35" spans="1:5" s="18" customFormat="1" ht="12" x14ac:dyDescent="0.2">
      <c r="A35" s="86"/>
      <c r="B35" s="99"/>
      <c r="C35" s="54"/>
      <c r="D35" s="69"/>
      <c r="E35" s="77"/>
    </row>
    <row r="36" spans="1:5" s="46" customFormat="1" ht="12" x14ac:dyDescent="0.2">
      <c r="A36" s="89"/>
      <c r="B36" s="104" t="s">
        <v>56</v>
      </c>
      <c r="C36" s="54">
        <f>C12+C25+C30</f>
        <v>72646554.450000003</v>
      </c>
      <c r="D36" s="69">
        <f>D12+D25+D30</f>
        <v>73622000</v>
      </c>
      <c r="E36" s="81">
        <v>77135733.409999996</v>
      </c>
    </row>
    <row r="37" spans="1:5" s="46" customFormat="1" ht="12" x14ac:dyDescent="0.2">
      <c r="A37" s="89"/>
      <c r="B37" s="104" t="s">
        <v>57</v>
      </c>
      <c r="C37" s="54">
        <f>C22+C26+C31</f>
        <v>-73104071.649999991</v>
      </c>
      <c r="D37" s="69">
        <f>D22+D26+D31</f>
        <v>-72205700</v>
      </c>
      <c r="E37" s="81">
        <v>-74728229.599999994</v>
      </c>
    </row>
    <row r="38" spans="1:5" s="18" customFormat="1" ht="12" x14ac:dyDescent="0.2">
      <c r="A38" s="86"/>
      <c r="B38" s="99"/>
      <c r="C38" s="73"/>
      <c r="D38" s="73"/>
      <c r="E38" s="82"/>
    </row>
    <row r="39" spans="1:5" x14ac:dyDescent="0.2">
      <c r="A39" s="91"/>
      <c r="B39" s="105" t="s">
        <v>111</v>
      </c>
      <c r="C39" s="73"/>
      <c r="D39" s="73"/>
      <c r="E39" s="82"/>
    </row>
    <row r="40" spans="1:5" x14ac:dyDescent="0.2">
      <c r="A40" s="91"/>
      <c r="B40" s="105" t="s">
        <v>110</v>
      </c>
      <c r="C40" s="73"/>
      <c r="D40" s="73"/>
      <c r="E40" s="82"/>
    </row>
    <row r="41" spans="1:5" x14ac:dyDescent="0.2">
      <c r="A41" s="91"/>
      <c r="B41" s="105"/>
      <c r="C41" s="73"/>
      <c r="D41" s="73"/>
      <c r="E41" s="82"/>
    </row>
    <row r="42" spans="1:5" x14ac:dyDescent="0.2">
      <c r="A42" s="91"/>
      <c r="B42" s="105" t="s">
        <v>113</v>
      </c>
      <c r="C42" s="73"/>
      <c r="D42" s="73"/>
      <c r="E42" s="82"/>
    </row>
    <row r="43" spans="1:5" x14ac:dyDescent="0.2">
      <c r="A43" s="94"/>
      <c r="B43" s="94"/>
      <c r="C43" s="33"/>
      <c r="D43" s="33"/>
    </row>
  </sheetData>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D1"/>
    </sheetView>
  </sheetViews>
  <sheetFormatPr baseColWidth="10" defaultColWidth="11.28515625" defaultRowHeight="12.75" x14ac:dyDescent="0.2"/>
  <cols>
    <col min="1" max="1" width="3.7109375" style="2" customWidth="1"/>
    <col min="2" max="2" width="47" style="2" customWidth="1"/>
    <col min="3" max="4" width="13.85546875" style="9" customWidth="1"/>
    <col min="5" max="5" width="13.85546875" style="11" bestFit="1" customWidth="1"/>
    <col min="6" max="8" width="11.28515625" style="3"/>
    <col min="9" max="9" width="15.7109375" style="3" customWidth="1"/>
    <col min="10" max="16384" width="11.28515625" style="3"/>
  </cols>
  <sheetData>
    <row r="1" spans="1:5" s="21" customFormat="1" ht="15" customHeight="1" x14ac:dyDescent="0.3">
      <c r="A1" s="125" t="s">
        <v>123</v>
      </c>
      <c r="B1" s="109"/>
      <c r="C1" s="47" t="s">
        <v>0</v>
      </c>
      <c r="D1" s="110" t="s">
        <v>1</v>
      </c>
      <c r="E1" s="132" t="s">
        <v>0</v>
      </c>
    </row>
    <row r="2" spans="1:5" s="7" customFormat="1" ht="15" customHeight="1" x14ac:dyDescent="0.2">
      <c r="A2" s="126"/>
      <c r="B2" s="111"/>
      <c r="C2" s="48">
        <v>2021</v>
      </c>
      <c r="D2" s="112">
        <f>C2</f>
        <v>2021</v>
      </c>
      <c r="E2" s="133">
        <f>C2-1</f>
        <v>2020</v>
      </c>
    </row>
    <row r="3" spans="1:5" x14ac:dyDescent="0.2">
      <c r="A3" s="127"/>
      <c r="B3" s="113"/>
      <c r="C3" s="49"/>
      <c r="D3" s="115"/>
      <c r="E3" s="134"/>
    </row>
    <row r="4" spans="1:5" s="10" customFormat="1" ht="32.25" customHeight="1" x14ac:dyDescent="0.2">
      <c r="A4" s="128">
        <v>0</v>
      </c>
      <c r="B4" s="116" t="s">
        <v>25</v>
      </c>
      <c r="C4" s="49">
        <v>3234567.85</v>
      </c>
      <c r="D4" s="115">
        <v>3613000</v>
      </c>
      <c r="E4" s="134"/>
    </row>
    <row r="5" spans="1:5" s="10" customFormat="1" ht="32.25" customHeight="1" x14ac:dyDescent="0.2">
      <c r="A5" s="128">
        <v>1</v>
      </c>
      <c r="B5" s="116" t="s">
        <v>26</v>
      </c>
      <c r="C5" s="49">
        <v>29012.35</v>
      </c>
      <c r="D5" s="115">
        <v>32000</v>
      </c>
      <c r="E5" s="134"/>
    </row>
    <row r="6" spans="1:5" s="10" customFormat="1" ht="32.25" customHeight="1" x14ac:dyDescent="0.2">
      <c r="A6" s="128">
        <v>2</v>
      </c>
      <c r="B6" s="116" t="s">
        <v>27</v>
      </c>
      <c r="C6" s="49">
        <v>16600420</v>
      </c>
      <c r="D6" s="115">
        <v>16847300</v>
      </c>
      <c r="E6" s="134"/>
    </row>
    <row r="7" spans="1:5" s="10" customFormat="1" ht="32.25" customHeight="1" x14ac:dyDescent="0.2">
      <c r="A7" s="128">
        <v>3</v>
      </c>
      <c r="B7" s="116" t="s">
        <v>28</v>
      </c>
      <c r="C7" s="49">
        <v>1300123.5</v>
      </c>
      <c r="D7" s="115">
        <v>1421000</v>
      </c>
      <c r="E7" s="134"/>
    </row>
    <row r="8" spans="1:5" s="10" customFormat="1" ht="32.25" customHeight="1" x14ac:dyDescent="0.2">
      <c r="A8" s="128">
        <v>4</v>
      </c>
      <c r="B8" s="116" t="s">
        <v>29</v>
      </c>
      <c r="C8" s="49">
        <v>3675000.15</v>
      </c>
      <c r="D8" s="115">
        <v>3409300</v>
      </c>
      <c r="E8" s="134"/>
    </row>
    <row r="9" spans="1:5" s="10" customFormat="1" ht="32.25" customHeight="1" x14ac:dyDescent="0.2">
      <c r="A9" s="128">
        <v>5</v>
      </c>
      <c r="B9" s="116" t="s">
        <v>30</v>
      </c>
      <c r="C9" s="49">
        <v>8864123.4499999993</v>
      </c>
      <c r="D9" s="115">
        <v>8731700</v>
      </c>
      <c r="E9" s="134"/>
    </row>
    <row r="10" spans="1:5" s="10" customFormat="1" ht="32.25" customHeight="1" x14ac:dyDescent="0.2">
      <c r="A10" s="128">
        <v>6</v>
      </c>
      <c r="B10" s="116" t="s">
        <v>34</v>
      </c>
      <c r="C10" s="49">
        <v>5789912.3499999996</v>
      </c>
      <c r="D10" s="115">
        <v>5989100</v>
      </c>
      <c r="E10" s="134"/>
    </row>
    <row r="11" spans="1:5" s="10" customFormat="1" ht="32.25" customHeight="1" x14ac:dyDescent="0.2">
      <c r="A11" s="128">
        <v>7</v>
      </c>
      <c r="B11" s="116" t="s">
        <v>31</v>
      </c>
      <c r="C11" s="49">
        <v>927890.1</v>
      </c>
      <c r="D11" s="115">
        <v>945400</v>
      </c>
      <c r="E11" s="134"/>
    </row>
    <row r="12" spans="1:5" s="10" customFormat="1" ht="32.25" customHeight="1" x14ac:dyDescent="0.2">
      <c r="A12" s="128">
        <v>8</v>
      </c>
      <c r="B12" s="116" t="s">
        <v>32</v>
      </c>
      <c r="C12" s="49">
        <v>-2152109.2000000002</v>
      </c>
      <c r="D12" s="115">
        <v>-2196500</v>
      </c>
      <c r="E12" s="134"/>
    </row>
    <row r="13" spans="1:5" s="10" customFormat="1" ht="32.25" customHeight="1" x14ac:dyDescent="0.2">
      <c r="A13" s="128">
        <v>9</v>
      </c>
      <c r="B13" s="119" t="s">
        <v>33</v>
      </c>
      <c r="C13" s="50">
        <v>-38726457.75</v>
      </c>
      <c r="D13" s="120">
        <v>-37376000</v>
      </c>
      <c r="E13" s="135"/>
    </row>
    <row r="14" spans="1:5" s="10" customFormat="1" ht="12" x14ac:dyDescent="0.2">
      <c r="A14" s="129"/>
      <c r="B14" s="117"/>
      <c r="C14" s="49"/>
      <c r="D14" s="115"/>
      <c r="E14" s="134"/>
    </row>
    <row r="15" spans="1:5" s="12" customFormat="1" ht="12" x14ac:dyDescent="0.2">
      <c r="A15" s="130"/>
      <c r="B15" s="121" t="s">
        <v>35</v>
      </c>
      <c r="C15" s="51">
        <f>SUM(C4:C13)</f>
        <v>-457517.20000000298</v>
      </c>
      <c r="D15" s="122">
        <f>SUM(D4:D13)</f>
        <v>1416300</v>
      </c>
      <c r="E15" s="136">
        <v>2407503.81</v>
      </c>
    </row>
    <row r="16" spans="1:5" s="10" customFormat="1" ht="12" x14ac:dyDescent="0.2">
      <c r="A16" s="129"/>
      <c r="B16" s="117"/>
      <c r="C16" s="49"/>
      <c r="D16" s="115"/>
      <c r="E16" s="137"/>
    </row>
    <row r="17" spans="1:7" s="12" customFormat="1" ht="12" x14ac:dyDescent="0.2">
      <c r="A17" s="130"/>
      <c r="B17" s="121" t="s">
        <v>36</v>
      </c>
      <c r="C17" s="51">
        <f>SUM(C4:C13)</f>
        <v>-457517.20000000298</v>
      </c>
      <c r="D17" s="122">
        <f>SUM(D4:D13)</f>
        <v>1416300</v>
      </c>
      <c r="E17" s="136"/>
    </row>
    <row r="18" spans="1:7" x14ac:dyDescent="0.2">
      <c r="A18" s="131"/>
      <c r="B18" s="123"/>
      <c r="C18" s="124"/>
      <c r="D18" s="124"/>
      <c r="E18" s="138"/>
    </row>
    <row r="19" spans="1:7" x14ac:dyDescent="0.2">
      <c r="A19" s="131"/>
      <c r="B19" s="123"/>
      <c r="C19" s="124"/>
      <c r="D19" s="124"/>
      <c r="E19" s="138"/>
      <c r="G19" s="60"/>
    </row>
    <row r="20" spans="1:7" x14ac:dyDescent="0.2">
      <c r="A20" s="131"/>
      <c r="B20" s="123" t="s">
        <v>111</v>
      </c>
      <c r="C20" s="124"/>
      <c r="D20" s="124"/>
      <c r="E20" s="138"/>
      <c r="G20" s="59"/>
    </row>
    <row r="21" spans="1:7" x14ac:dyDescent="0.2">
      <c r="A21" s="131"/>
      <c r="B21" s="123" t="s">
        <v>112</v>
      </c>
      <c r="C21" s="124"/>
      <c r="D21" s="124"/>
      <c r="E21" s="138"/>
    </row>
    <row r="22" spans="1:7" x14ac:dyDescent="0.2">
      <c r="A22" s="131"/>
      <c r="B22" s="123"/>
      <c r="C22" s="124"/>
      <c r="D22" s="124"/>
      <c r="E22" s="138"/>
    </row>
    <row r="23" spans="1:7" x14ac:dyDescent="0.2">
      <c r="A23" s="131"/>
      <c r="B23" s="123" t="s">
        <v>113</v>
      </c>
      <c r="C23" s="124"/>
      <c r="D23" s="124"/>
      <c r="E23" s="138"/>
    </row>
    <row r="24" spans="1:7" x14ac:dyDescent="0.2">
      <c r="A24" s="131"/>
      <c r="B24" s="123"/>
      <c r="C24" s="124"/>
      <c r="D24" s="124"/>
      <c r="E24" s="138"/>
    </row>
  </sheetData>
  <conditionalFormatting sqref="C15:E15">
    <cfRule type="cellIs" dxfId="9" priority="4" operator="lessThan">
      <formula>0</formula>
    </cfRule>
  </conditionalFormatting>
  <conditionalFormatting sqref="C17:E17">
    <cfRule type="cellIs" dxfId="8" priority="3" operator="greaterThan">
      <formula>0</formula>
    </cfRule>
  </conditionalFormatting>
  <conditionalFormatting sqref="C15">
    <cfRule type="cellIs" dxfId="7" priority="2" operator="lessThan">
      <formula>0</formula>
    </cfRule>
  </conditionalFormatting>
  <conditionalFormatting sqref="C17">
    <cfRule type="cellIs" dxfId="6" priority="1" operator="greaterThan">
      <formula>0</formula>
    </cfRule>
  </conditionalFormatting>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zoomScaleNormal="100" workbookViewId="0">
      <selection sqref="A1:D1"/>
    </sheetView>
  </sheetViews>
  <sheetFormatPr baseColWidth="10" defaultColWidth="11.28515625" defaultRowHeight="12.75" outlineLevelRow="1" x14ac:dyDescent="0.2"/>
  <cols>
    <col min="1" max="1" width="1.5703125" style="8" customWidth="1"/>
    <col min="2" max="2" width="4" style="8" bestFit="1" customWidth="1"/>
    <col min="3" max="3" width="1.28515625" style="8" customWidth="1"/>
    <col min="4" max="4" width="38.140625" style="13" customWidth="1"/>
    <col min="5" max="5" width="15.7109375" style="9" customWidth="1"/>
    <col min="6" max="7" width="15.7109375" style="11" customWidth="1"/>
    <col min="8" max="8" width="11.28515625" style="3"/>
    <col min="9" max="9" width="42.42578125" style="3" bestFit="1" customWidth="1"/>
    <col min="10" max="16384" width="11.28515625" style="3"/>
  </cols>
  <sheetData>
    <row r="1" spans="1:9" s="5" customFormat="1" ht="15" customHeight="1" x14ac:dyDescent="0.3">
      <c r="A1" s="633" t="s">
        <v>117</v>
      </c>
      <c r="B1" s="634"/>
      <c r="C1" s="634"/>
      <c r="D1" s="635"/>
      <c r="E1" s="47" t="s">
        <v>0</v>
      </c>
      <c r="F1" s="110" t="s">
        <v>1</v>
      </c>
      <c r="G1" s="132" t="s">
        <v>0</v>
      </c>
    </row>
    <row r="2" spans="1:9" ht="15" customHeight="1" x14ac:dyDescent="0.2">
      <c r="A2" s="143"/>
      <c r="B2" s="139"/>
      <c r="C2" s="139"/>
      <c r="D2" s="140"/>
      <c r="E2" s="48">
        <v>2021</v>
      </c>
      <c r="F2" s="112">
        <f>E2</f>
        <v>2021</v>
      </c>
      <c r="G2" s="133">
        <f>E2-1</f>
        <v>2020</v>
      </c>
    </row>
    <row r="3" spans="1:9" x14ac:dyDescent="0.2">
      <c r="A3" s="130"/>
      <c r="B3" s="144"/>
      <c r="C3" s="144"/>
      <c r="D3" s="145"/>
      <c r="E3" s="61"/>
      <c r="F3" s="115"/>
      <c r="G3" s="134"/>
    </row>
    <row r="4" spans="1:9" s="4" customFormat="1" ht="23.25" customHeight="1" x14ac:dyDescent="0.2">
      <c r="A4" s="636">
        <v>2</v>
      </c>
      <c r="B4" s="637"/>
      <c r="C4" s="146" t="s">
        <v>5</v>
      </c>
      <c r="D4" s="147"/>
      <c r="E4" s="51">
        <v>16600420</v>
      </c>
      <c r="F4" s="122">
        <v>16847300</v>
      </c>
      <c r="G4" s="160"/>
    </row>
    <row r="5" spans="1:9" x14ac:dyDescent="0.2">
      <c r="A5" s="148"/>
      <c r="B5" s="146"/>
      <c r="C5" s="146"/>
      <c r="D5" s="147"/>
      <c r="E5" s="49"/>
      <c r="F5" s="115"/>
      <c r="G5" s="134"/>
    </row>
    <row r="6" spans="1:9" s="4" customFormat="1" ht="23.25" customHeight="1" x14ac:dyDescent="0.2">
      <c r="A6" s="636">
        <v>21</v>
      </c>
      <c r="B6" s="637"/>
      <c r="C6" s="146" t="s">
        <v>6</v>
      </c>
      <c r="D6" s="147"/>
      <c r="E6" s="51">
        <v>15329300</v>
      </c>
      <c r="F6" s="122">
        <v>15329300</v>
      </c>
      <c r="G6" s="160"/>
    </row>
    <row r="7" spans="1:9" s="41" customFormat="1" hidden="1" x14ac:dyDescent="0.2">
      <c r="A7" s="645">
        <v>211</v>
      </c>
      <c r="B7" s="646"/>
      <c r="C7" s="149" t="s">
        <v>7</v>
      </c>
      <c r="D7" s="150"/>
      <c r="E7" s="62">
        <f>E9</f>
        <v>1691745.15</v>
      </c>
      <c r="F7" s="141">
        <f>F9</f>
        <v>1412700</v>
      </c>
      <c r="G7" s="161"/>
      <c r="I7" s="42"/>
    </row>
    <row r="8" spans="1:9" hidden="1" x14ac:dyDescent="0.2">
      <c r="A8" s="148"/>
      <c r="B8" s="146"/>
      <c r="C8" s="146"/>
      <c r="D8" s="147"/>
      <c r="E8" s="49"/>
      <c r="F8" s="115"/>
      <c r="G8" s="134"/>
    </row>
    <row r="9" spans="1:9" s="4" customFormat="1" ht="23.25" customHeight="1" x14ac:dyDescent="0.2">
      <c r="A9" s="636">
        <v>2110</v>
      </c>
      <c r="B9" s="637"/>
      <c r="C9" s="146" t="s">
        <v>7</v>
      </c>
      <c r="D9" s="147"/>
      <c r="E9" s="51">
        <f>E10+E15+E20+E22</f>
        <v>1691745.15</v>
      </c>
      <c r="F9" s="122">
        <f>F10+F15+F20+F22</f>
        <v>1412700</v>
      </c>
      <c r="G9" s="160"/>
    </row>
    <row r="10" spans="1:9" x14ac:dyDescent="0.2">
      <c r="A10" s="631">
        <v>30</v>
      </c>
      <c r="B10" s="632"/>
      <c r="C10" s="118" t="s">
        <v>4</v>
      </c>
      <c r="D10" s="151"/>
      <c r="E10" s="49">
        <f>SUM(E11:E14)</f>
        <v>2169635.4</v>
      </c>
      <c r="F10" s="115">
        <f>SUM(F11:F14)</f>
        <v>1890100</v>
      </c>
      <c r="G10" s="134"/>
    </row>
    <row r="11" spans="1:9" hidden="1" outlineLevel="1" x14ac:dyDescent="0.2">
      <c r="A11" s="128"/>
      <c r="B11" s="152">
        <v>302</v>
      </c>
      <c r="C11" s="153"/>
      <c r="D11" s="154" t="s">
        <v>3</v>
      </c>
      <c r="E11" s="49">
        <v>1875200.15</v>
      </c>
      <c r="F11" s="115">
        <v>1587700</v>
      </c>
      <c r="G11" s="134"/>
    </row>
    <row r="12" spans="1:9" hidden="1" outlineLevel="1" x14ac:dyDescent="0.2">
      <c r="A12" s="128"/>
      <c r="B12" s="152">
        <v>304</v>
      </c>
      <c r="C12" s="153"/>
      <c r="D12" s="154" t="s">
        <v>8</v>
      </c>
      <c r="E12" s="49">
        <v>6100.2</v>
      </c>
      <c r="F12" s="115">
        <v>6200</v>
      </c>
      <c r="G12" s="134"/>
    </row>
    <row r="13" spans="1:9" hidden="1" outlineLevel="1" x14ac:dyDescent="0.2">
      <c r="A13" s="128"/>
      <c r="B13" s="152">
        <v>305</v>
      </c>
      <c r="C13" s="153"/>
      <c r="D13" s="154" t="s">
        <v>9</v>
      </c>
      <c r="E13" s="49">
        <v>287100.45</v>
      </c>
      <c r="F13" s="115">
        <v>295200</v>
      </c>
      <c r="G13" s="134"/>
    </row>
    <row r="14" spans="1:9" hidden="1" outlineLevel="1" x14ac:dyDescent="0.2">
      <c r="A14" s="128"/>
      <c r="B14" s="152">
        <v>309</v>
      </c>
      <c r="C14" s="153"/>
      <c r="D14" s="154" t="s">
        <v>11</v>
      </c>
      <c r="E14" s="49">
        <v>1234.5999999999999</v>
      </c>
      <c r="F14" s="115">
        <v>1000</v>
      </c>
      <c r="G14" s="134"/>
    </row>
    <row r="15" spans="1:9" collapsed="1" x14ac:dyDescent="0.2">
      <c r="A15" s="631">
        <v>31</v>
      </c>
      <c r="B15" s="632"/>
      <c r="C15" s="152" t="s">
        <v>13</v>
      </c>
      <c r="D15" s="154"/>
      <c r="E15" s="49">
        <f>SUM(E16:E19)</f>
        <v>56409.749999999993</v>
      </c>
      <c r="F15" s="115">
        <f>SUM(F16:F19)</f>
        <v>57200</v>
      </c>
      <c r="G15" s="134"/>
    </row>
    <row r="16" spans="1:9" hidden="1" outlineLevel="1" x14ac:dyDescent="0.2">
      <c r="A16" s="128"/>
      <c r="B16" s="152">
        <v>310</v>
      </c>
      <c r="C16" s="153"/>
      <c r="D16" s="154" t="s">
        <v>12</v>
      </c>
      <c r="E16" s="49">
        <v>35199.949999999997</v>
      </c>
      <c r="F16" s="115">
        <v>35200</v>
      </c>
      <c r="G16" s="134"/>
    </row>
    <row r="17" spans="1:7" hidden="1" outlineLevel="1" x14ac:dyDescent="0.2">
      <c r="A17" s="128"/>
      <c r="B17" s="152">
        <v>311</v>
      </c>
      <c r="C17" s="153"/>
      <c r="D17" s="154" t="s">
        <v>14</v>
      </c>
      <c r="E17" s="49">
        <v>14500.5</v>
      </c>
      <c r="F17" s="115">
        <v>15000</v>
      </c>
      <c r="G17" s="134"/>
    </row>
    <row r="18" spans="1:7" hidden="1" outlineLevel="1" x14ac:dyDescent="0.2">
      <c r="A18" s="128"/>
      <c r="B18" s="152">
        <v>315</v>
      </c>
      <c r="C18" s="153"/>
      <c r="D18" s="154" t="s">
        <v>16</v>
      </c>
      <c r="E18" s="49">
        <v>475.1</v>
      </c>
      <c r="F18" s="115">
        <v>500</v>
      </c>
      <c r="G18" s="134"/>
    </row>
    <row r="19" spans="1:7" hidden="1" outlineLevel="1" x14ac:dyDescent="0.2">
      <c r="A19" s="128"/>
      <c r="B19" s="152">
        <v>317</v>
      </c>
      <c r="C19" s="153"/>
      <c r="D19" s="154" t="s">
        <v>18</v>
      </c>
      <c r="E19" s="49">
        <v>6234.2</v>
      </c>
      <c r="F19" s="115">
        <v>6500</v>
      </c>
      <c r="G19" s="134"/>
    </row>
    <row r="20" spans="1:7" collapsed="1" x14ac:dyDescent="0.2">
      <c r="A20" s="631">
        <v>42</v>
      </c>
      <c r="B20" s="632"/>
      <c r="C20" s="152" t="s">
        <v>22</v>
      </c>
      <c r="D20" s="154"/>
      <c r="E20" s="49">
        <f>SUM(E21)</f>
        <v>-200</v>
      </c>
      <c r="F20" s="115">
        <f>SUM(F21)</f>
        <v>-500</v>
      </c>
      <c r="G20" s="134"/>
    </row>
    <row r="21" spans="1:7" hidden="1" outlineLevel="1" x14ac:dyDescent="0.2">
      <c r="A21" s="128"/>
      <c r="B21" s="118">
        <v>426</v>
      </c>
      <c r="C21" s="153"/>
      <c r="D21" s="154" t="s">
        <v>62</v>
      </c>
      <c r="E21" s="49">
        <v>-200</v>
      </c>
      <c r="F21" s="115">
        <v>-500</v>
      </c>
      <c r="G21" s="134"/>
    </row>
    <row r="22" spans="1:7" collapsed="1" x14ac:dyDescent="0.2">
      <c r="A22" s="631">
        <v>46</v>
      </c>
      <c r="B22" s="632"/>
      <c r="C22" s="152" t="s">
        <v>24</v>
      </c>
      <c r="D22" s="154"/>
      <c r="E22" s="49">
        <f>SUM(E23)</f>
        <v>-534100</v>
      </c>
      <c r="F22" s="115">
        <f>SUM(F23)</f>
        <v>-534100</v>
      </c>
      <c r="G22" s="134"/>
    </row>
    <row r="23" spans="1:7" hidden="1" outlineLevel="1" x14ac:dyDescent="0.2">
      <c r="A23" s="128"/>
      <c r="B23" s="118">
        <v>463</v>
      </c>
      <c r="C23" s="153"/>
      <c r="D23" s="154" t="s">
        <v>114</v>
      </c>
      <c r="E23" s="49">
        <v>-534100</v>
      </c>
      <c r="F23" s="115">
        <v>-534100</v>
      </c>
      <c r="G23" s="134"/>
    </row>
    <row r="24" spans="1:7" collapsed="1" x14ac:dyDescent="0.2">
      <c r="A24" s="148"/>
      <c r="B24" s="146"/>
      <c r="C24" s="146"/>
      <c r="D24" s="147"/>
      <c r="E24" s="49"/>
      <c r="F24" s="115"/>
      <c r="G24" s="134"/>
    </row>
    <row r="25" spans="1:7" s="42" customFormat="1" hidden="1" x14ac:dyDescent="0.2">
      <c r="A25" s="645">
        <v>212</v>
      </c>
      <c r="B25" s="646"/>
      <c r="C25" s="149" t="s">
        <v>2</v>
      </c>
      <c r="D25" s="150"/>
      <c r="E25" s="62">
        <f>E27</f>
        <v>8364131.5500000007</v>
      </c>
      <c r="F25" s="141">
        <f>F27</f>
        <v>8325900</v>
      </c>
      <c r="G25" s="161"/>
    </row>
    <row r="26" spans="1:7" hidden="1" x14ac:dyDescent="0.2">
      <c r="A26" s="148"/>
      <c r="B26" s="146"/>
      <c r="C26" s="146"/>
      <c r="D26" s="147"/>
      <c r="E26" s="49"/>
      <c r="F26" s="115"/>
      <c r="G26" s="134"/>
    </row>
    <row r="27" spans="1:7" ht="23.25" customHeight="1" x14ac:dyDescent="0.2">
      <c r="A27" s="636">
        <v>2120</v>
      </c>
      <c r="B27" s="637"/>
      <c r="C27" s="146" t="s">
        <v>2</v>
      </c>
      <c r="D27" s="147"/>
      <c r="E27" s="51">
        <f>E28+E34+E42+E43+E44+E45+E46</f>
        <v>8364131.5500000007</v>
      </c>
      <c r="F27" s="122">
        <f>F28+F34+F42+F43+F44+F45+F46</f>
        <v>8325900</v>
      </c>
      <c r="G27" s="160"/>
    </row>
    <row r="28" spans="1:7" x14ac:dyDescent="0.2">
      <c r="A28" s="631">
        <v>30</v>
      </c>
      <c r="B28" s="632"/>
      <c r="C28" s="118" t="s">
        <v>4</v>
      </c>
      <c r="D28" s="151"/>
      <c r="E28" s="49">
        <f>SUM(E29:E33)</f>
        <v>9142843.5500000007</v>
      </c>
      <c r="F28" s="115">
        <f>SUM(F29:F33)</f>
        <v>9102400</v>
      </c>
      <c r="G28" s="134"/>
    </row>
    <row r="29" spans="1:7" s="1" customFormat="1" ht="12" hidden="1" outlineLevel="1" x14ac:dyDescent="0.2">
      <c r="A29" s="155"/>
      <c r="B29" s="152">
        <v>302</v>
      </c>
      <c r="C29" s="156"/>
      <c r="D29" s="154" t="s">
        <v>3</v>
      </c>
      <c r="E29" s="49">
        <v>7620123.4500000002</v>
      </c>
      <c r="F29" s="115">
        <v>7580000</v>
      </c>
      <c r="G29" s="134"/>
    </row>
    <row r="30" spans="1:7" s="1" customFormat="1" ht="12" hidden="1" outlineLevel="1" x14ac:dyDescent="0.2">
      <c r="A30" s="155"/>
      <c r="B30" s="152">
        <v>304</v>
      </c>
      <c r="C30" s="156"/>
      <c r="D30" s="154" t="s">
        <v>8</v>
      </c>
      <c r="E30" s="49">
        <v>65999.100000000006</v>
      </c>
      <c r="F30" s="142">
        <v>67000</v>
      </c>
      <c r="G30" s="134"/>
    </row>
    <row r="31" spans="1:7" s="1" customFormat="1" ht="12" hidden="1" outlineLevel="1" x14ac:dyDescent="0.2">
      <c r="A31" s="155"/>
      <c r="B31" s="152">
        <v>305</v>
      </c>
      <c r="C31" s="156"/>
      <c r="D31" s="154" t="s">
        <v>9</v>
      </c>
      <c r="E31" s="49">
        <v>1392400</v>
      </c>
      <c r="F31" s="115">
        <v>1391100</v>
      </c>
      <c r="G31" s="134"/>
    </row>
    <row r="32" spans="1:7" s="1" customFormat="1" ht="12" hidden="1" outlineLevel="1" x14ac:dyDescent="0.2">
      <c r="A32" s="155"/>
      <c r="B32" s="152">
        <v>306</v>
      </c>
      <c r="C32" s="156"/>
      <c r="D32" s="154" t="s">
        <v>10</v>
      </c>
      <c r="E32" s="49">
        <v>20120.5</v>
      </c>
      <c r="F32" s="115">
        <v>20400</v>
      </c>
      <c r="G32" s="134"/>
    </row>
    <row r="33" spans="1:7" s="1" customFormat="1" ht="12" hidden="1" outlineLevel="1" x14ac:dyDescent="0.2">
      <c r="A33" s="155"/>
      <c r="B33" s="152">
        <v>309</v>
      </c>
      <c r="C33" s="156"/>
      <c r="D33" s="154" t="s">
        <v>11</v>
      </c>
      <c r="E33" s="49">
        <v>44200.5</v>
      </c>
      <c r="F33" s="115">
        <v>43900</v>
      </c>
      <c r="G33" s="134"/>
    </row>
    <row r="34" spans="1:7" collapsed="1" x14ac:dyDescent="0.2">
      <c r="A34" s="631">
        <v>31</v>
      </c>
      <c r="B34" s="632"/>
      <c r="C34" s="152" t="s">
        <v>13</v>
      </c>
      <c r="D34" s="154"/>
      <c r="E34" s="49">
        <f>SUM(E35:E41)</f>
        <v>842792</v>
      </c>
      <c r="F34" s="115">
        <f>SUM(F35:F41)</f>
        <v>848800</v>
      </c>
      <c r="G34" s="134"/>
    </row>
    <row r="35" spans="1:7" hidden="1" outlineLevel="1" x14ac:dyDescent="0.2">
      <c r="A35" s="157"/>
      <c r="B35" s="152">
        <v>310</v>
      </c>
      <c r="C35" s="153"/>
      <c r="D35" s="154" t="s">
        <v>12</v>
      </c>
      <c r="E35" s="49">
        <v>340601.2</v>
      </c>
      <c r="F35" s="115">
        <v>340600</v>
      </c>
      <c r="G35" s="134"/>
    </row>
    <row r="36" spans="1:7" hidden="1" outlineLevel="1" x14ac:dyDescent="0.2">
      <c r="A36" s="157"/>
      <c r="B36" s="152">
        <v>311</v>
      </c>
      <c r="C36" s="153"/>
      <c r="D36" s="154" t="s">
        <v>14</v>
      </c>
      <c r="E36" s="49">
        <v>148400.20000000001</v>
      </c>
      <c r="F36" s="115">
        <v>150500</v>
      </c>
      <c r="G36" s="134"/>
    </row>
    <row r="37" spans="1:7" hidden="1" outlineLevel="1" x14ac:dyDescent="0.2">
      <c r="A37" s="157"/>
      <c r="B37" s="152">
        <v>313</v>
      </c>
      <c r="C37" s="153"/>
      <c r="D37" s="154" t="s">
        <v>15</v>
      </c>
      <c r="E37" s="49">
        <v>215700</v>
      </c>
      <c r="F37" s="115">
        <v>215600</v>
      </c>
      <c r="G37" s="134"/>
    </row>
    <row r="38" spans="1:7" hidden="1" outlineLevel="1" x14ac:dyDescent="0.2">
      <c r="A38" s="157"/>
      <c r="B38" s="152">
        <v>315</v>
      </c>
      <c r="C38" s="153"/>
      <c r="D38" s="154" t="s">
        <v>16</v>
      </c>
      <c r="E38" s="49">
        <v>50200.4</v>
      </c>
      <c r="F38" s="115">
        <v>56000</v>
      </c>
      <c r="G38" s="134"/>
    </row>
    <row r="39" spans="1:7" hidden="1" outlineLevel="1" x14ac:dyDescent="0.2">
      <c r="A39" s="157"/>
      <c r="B39" s="152">
        <v>316</v>
      </c>
      <c r="C39" s="153"/>
      <c r="D39" s="154" t="s">
        <v>17</v>
      </c>
      <c r="E39" s="49">
        <v>890</v>
      </c>
      <c r="F39" s="115">
        <v>1000</v>
      </c>
      <c r="G39" s="134"/>
    </row>
    <row r="40" spans="1:7" hidden="1" outlineLevel="1" x14ac:dyDescent="0.2">
      <c r="A40" s="157"/>
      <c r="B40" s="152">
        <v>317</v>
      </c>
      <c r="C40" s="153"/>
      <c r="D40" s="154" t="s">
        <v>18</v>
      </c>
      <c r="E40" s="49">
        <v>62000.2</v>
      </c>
      <c r="F40" s="115">
        <v>60300</v>
      </c>
      <c r="G40" s="134"/>
    </row>
    <row r="41" spans="1:7" hidden="1" outlineLevel="1" x14ac:dyDescent="0.2">
      <c r="A41" s="157"/>
      <c r="B41" s="152">
        <v>319</v>
      </c>
      <c r="C41" s="153"/>
      <c r="D41" s="154" t="s">
        <v>19</v>
      </c>
      <c r="E41" s="49">
        <v>25000</v>
      </c>
      <c r="F41" s="115">
        <v>24800</v>
      </c>
      <c r="G41" s="134"/>
    </row>
    <row r="42" spans="1:7" collapsed="1" x14ac:dyDescent="0.2">
      <c r="A42" s="631">
        <v>33</v>
      </c>
      <c r="B42" s="632"/>
      <c r="C42" s="152" t="s">
        <v>39</v>
      </c>
      <c r="D42" s="154"/>
      <c r="E42" s="49">
        <v>52120.5</v>
      </c>
      <c r="F42" s="115">
        <v>50000</v>
      </c>
      <c r="G42" s="134"/>
    </row>
    <row r="43" spans="1:7" x14ac:dyDescent="0.2">
      <c r="A43" s="631">
        <v>36</v>
      </c>
      <c r="B43" s="632"/>
      <c r="C43" s="152" t="s">
        <v>41</v>
      </c>
      <c r="D43" s="154"/>
      <c r="E43" s="49">
        <v>3750</v>
      </c>
      <c r="F43" s="115">
        <v>4000</v>
      </c>
      <c r="G43" s="134"/>
    </row>
    <row r="44" spans="1:7" x14ac:dyDescent="0.2">
      <c r="A44" s="631">
        <v>39</v>
      </c>
      <c r="B44" s="632"/>
      <c r="C44" s="152" t="s">
        <v>21</v>
      </c>
      <c r="D44" s="154"/>
      <c r="E44" s="49">
        <v>1425.5</v>
      </c>
      <c r="F44" s="115">
        <v>1400</v>
      </c>
      <c r="G44" s="134"/>
    </row>
    <row r="45" spans="1:7" x14ac:dyDescent="0.2">
      <c r="A45" s="631">
        <v>42</v>
      </c>
      <c r="B45" s="632"/>
      <c r="C45" s="152" t="s">
        <v>22</v>
      </c>
      <c r="D45" s="154"/>
      <c r="E45" s="49">
        <v>-88700</v>
      </c>
      <c r="F45" s="115">
        <v>-90600</v>
      </c>
      <c r="G45" s="134"/>
    </row>
    <row r="46" spans="1:7" x14ac:dyDescent="0.2">
      <c r="A46" s="631">
        <v>46</v>
      </c>
      <c r="B46" s="632"/>
      <c r="C46" s="152" t="s">
        <v>24</v>
      </c>
      <c r="D46" s="154"/>
      <c r="E46" s="49">
        <v>-1590100</v>
      </c>
      <c r="F46" s="115">
        <v>-1590100</v>
      </c>
      <c r="G46" s="134"/>
    </row>
    <row r="47" spans="1:7" collapsed="1" x14ac:dyDescent="0.2">
      <c r="A47" s="631"/>
      <c r="B47" s="632"/>
      <c r="C47" s="152"/>
      <c r="D47" s="154"/>
      <c r="E47" s="49"/>
      <c r="F47" s="115"/>
      <c r="G47" s="134"/>
    </row>
    <row r="48" spans="1:7" ht="23.25" customHeight="1" x14ac:dyDescent="0.2">
      <c r="A48" s="636">
        <v>2140</v>
      </c>
      <c r="B48" s="637"/>
      <c r="C48" s="146" t="s">
        <v>115</v>
      </c>
      <c r="D48" s="147"/>
      <c r="E48" s="51">
        <v>805420.1</v>
      </c>
      <c r="F48" s="122">
        <v>738700</v>
      </c>
      <c r="G48" s="160"/>
    </row>
    <row r="49" spans="1:7" collapsed="1" x14ac:dyDescent="0.2">
      <c r="A49" s="631" t="s">
        <v>116</v>
      </c>
      <c r="B49" s="632"/>
      <c r="C49" s="152" t="s">
        <v>116</v>
      </c>
      <c r="D49" s="154"/>
      <c r="E49" s="49" t="s">
        <v>116</v>
      </c>
      <c r="F49" s="115" t="s">
        <v>116</v>
      </c>
      <c r="G49" s="134"/>
    </row>
    <row r="50" spans="1:7" collapsed="1" x14ac:dyDescent="0.2">
      <c r="A50" s="631" t="s">
        <v>116</v>
      </c>
      <c r="B50" s="632"/>
      <c r="C50" s="152" t="s">
        <v>116</v>
      </c>
      <c r="D50" s="154"/>
      <c r="E50" s="49" t="s">
        <v>116</v>
      </c>
      <c r="F50" s="115" t="s">
        <v>116</v>
      </c>
      <c r="G50" s="134"/>
    </row>
    <row r="51" spans="1:7" collapsed="1" x14ac:dyDescent="0.2">
      <c r="A51" s="631" t="s">
        <v>116</v>
      </c>
      <c r="B51" s="632"/>
      <c r="C51" s="152" t="s">
        <v>116</v>
      </c>
      <c r="D51" s="154"/>
      <c r="E51" s="49" t="s">
        <v>116</v>
      </c>
      <c r="F51" s="115" t="s">
        <v>116</v>
      </c>
      <c r="G51" s="134"/>
    </row>
    <row r="52" spans="1:7" x14ac:dyDescent="0.2">
      <c r="A52" s="129"/>
      <c r="B52" s="158"/>
      <c r="C52" s="158"/>
      <c r="D52" s="159"/>
      <c r="E52" s="124"/>
      <c r="F52" s="124"/>
      <c r="G52" s="138"/>
    </row>
  </sheetData>
  <mergeCells count="23">
    <mergeCell ref="A50:B50"/>
    <mergeCell ref="A51:B51"/>
    <mergeCell ref="A7:B7"/>
    <mergeCell ref="A9:B9"/>
    <mergeCell ref="A10:B10"/>
    <mergeCell ref="A47:B47"/>
    <mergeCell ref="A49:B49"/>
    <mergeCell ref="A48:B48"/>
    <mergeCell ref="A45:B45"/>
    <mergeCell ref="A46:B46"/>
    <mergeCell ref="A1:D1"/>
    <mergeCell ref="A34:B34"/>
    <mergeCell ref="A42:B42"/>
    <mergeCell ref="A43:B43"/>
    <mergeCell ref="A44:B44"/>
    <mergeCell ref="A15:B15"/>
    <mergeCell ref="A20:B20"/>
    <mergeCell ref="A22:B22"/>
    <mergeCell ref="A25:B25"/>
    <mergeCell ref="A27:B27"/>
    <mergeCell ref="A28:B28"/>
    <mergeCell ref="A4:B4"/>
    <mergeCell ref="A6:B6"/>
  </mergeCells>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ignoredErrors>
    <ignoredError sqref="E34:F34"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zoomScaleNormal="100" workbookViewId="0">
      <selection sqref="A1:D1"/>
    </sheetView>
  </sheetViews>
  <sheetFormatPr baseColWidth="10" defaultColWidth="11.28515625" defaultRowHeight="12.75" outlineLevelRow="1" x14ac:dyDescent="0.2"/>
  <cols>
    <col min="1" max="1" width="1.5703125" style="8" customWidth="1"/>
    <col min="2" max="2" width="4" style="8" bestFit="1" customWidth="1"/>
    <col min="3" max="3" width="1.28515625" style="8" customWidth="1"/>
    <col min="4" max="4" width="38.140625" style="13" customWidth="1"/>
    <col min="5" max="5" width="15.7109375" style="9" customWidth="1"/>
    <col min="6" max="7" width="15.7109375" style="11" customWidth="1"/>
    <col min="8" max="8" width="11.28515625" style="3"/>
    <col min="9" max="9" width="42.42578125" style="3" bestFit="1" customWidth="1"/>
    <col min="10" max="16384" width="11.28515625" style="3"/>
  </cols>
  <sheetData>
    <row r="1" spans="1:9" s="5" customFormat="1" ht="15" customHeight="1" x14ac:dyDescent="0.3">
      <c r="A1" s="430" t="s">
        <v>118</v>
      </c>
      <c r="B1" s="65"/>
      <c r="C1" s="65"/>
      <c r="D1" s="63"/>
      <c r="E1" s="47" t="s">
        <v>0</v>
      </c>
      <c r="F1" s="22" t="s">
        <v>1</v>
      </c>
      <c r="G1" s="431" t="s">
        <v>0</v>
      </c>
    </row>
    <row r="2" spans="1:9" ht="15" customHeight="1" x14ac:dyDescent="0.2">
      <c r="A2" s="432"/>
      <c r="B2" s="15"/>
      <c r="C2" s="15"/>
      <c r="D2" s="64"/>
      <c r="E2" s="48">
        <v>2021</v>
      </c>
      <c r="F2" s="23">
        <f>E2</f>
        <v>2021</v>
      </c>
      <c r="G2" s="433">
        <f>E2-1</f>
        <v>2020</v>
      </c>
    </row>
    <row r="3" spans="1:9" x14ac:dyDescent="0.2">
      <c r="A3" s="434"/>
      <c r="B3" s="435"/>
      <c r="C3" s="435"/>
      <c r="D3" s="436"/>
      <c r="E3" s="61"/>
      <c r="F3" s="38"/>
      <c r="G3" s="437"/>
    </row>
    <row r="4" spans="1:9" s="4" customFormat="1" ht="23.25" customHeight="1" x14ac:dyDescent="0.2">
      <c r="A4" s="647">
        <v>2</v>
      </c>
      <c r="B4" s="648"/>
      <c r="C4" s="438" t="s">
        <v>5</v>
      </c>
      <c r="D4" s="439"/>
      <c r="E4" s="51">
        <v>16600420</v>
      </c>
      <c r="F4" s="39">
        <v>16847300</v>
      </c>
      <c r="G4" s="440"/>
    </row>
    <row r="5" spans="1:9" x14ac:dyDescent="0.2">
      <c r="A5" s="441"/>
      <c r="B5" s="438"/>
      <c r="C5" s="438"/>
      <c r="D5" s="439"/>
      <c r="E5" s="49"/>
      <c r="F5" s="38"/>
      <c r="G5" s="437"/>
    </row>
    <row r="6" spans="1:9" s="4" customFormat="1" ht="23.25" customHeight="1" x14ac:dyDescent="0.2">
      <c r="A6" s="647">
        <v>21</v>
      </c>
      <c r="B6" s="648"/>
      <c r="C6" s="438" t="s">
        <v>6</v>
      </c>
      <c r="D6" s="439"/>
      <c r="E6" s="51">
        <v>15329300</v>
      </c>
      <c r="F6" s="39">
        <v>15329300</v>
      </c>
      <c r="G6" s="440"/>
    </row>
    <row r="7" spans="1:9" s="41" customFormat="1" hidden="1" x14ac:dyDescent="0.2">
      <c r="A7" s="651">
        <v>211</v>
      </c>
      <c r="B7" s="652"/>
      <c r="C7" s="442" t="s">
        <v>7</v>
      </c>
      <c r="D7" s="443"/>
      <c r="E7" s="62">
        <f>E9</f>
        <v>1691745.15</v>
      </c>
      <c r="F7" s="40">
        <f>F9</f>
        <v>1412700</v>
      </c>
      <c r="G7" s="444"/>
      <c r="I7" s="42"/>
    </row>
    <row r="8" spans="1:9" hidden="1" x14ac:dyDescent="0.2">
      <c r="A8" s="441"/>
      <c r="B8" s="438"/>
      <c r="C8" s="438"/>
      <c r="D8" s="439"/>
      <c r="E8" s="49"/>
      <c r="F8" s="38"/>
      <c r="G8" s="437"/>
    </row>
    <row r="9" spans="1:9" s="4" customFormat="1" ht="23.25" customHeight="1" x14ac:dyDescent="0.2">
      <c r="A9" s="647">
        <v>2110</v>
      </c>
      <c r="B9" s="648"/>
      <c r="C9" s="438" t="s">
        <v>7</v>
      </c>
      <c r="D9" s="439"/>
      <c r="E9" s="51">
        <f>E10+E15+E20+E22</f>
        <v>1691745.15</v>
      </c>
      <c r="F9" s="39">
        <f>F10+F15+F20+F22</f>
        <v>1412700</v>
      </c>
      <c r="G9" s="440"/>
    </row>
    <row r="10" spans="1:9" x14ac:dyDescent="0.2">
      <c r="A10" s="649">
        <v>30</v>
      </c>
      <c r="B10" s="650"/>
      <c r="C10" s="445" t="s">
        <v>4</v>
      </c>
      <c r="D10" s="446"/>
      <c r="E10" s="49">
        <f>SUM(E11:E14)</f>
        <v>2169635.4</v>
      </c>
      <c r="F10" s="38">
        <f>SUM(F11:F14)</f>
        <v>1890100</v>
      </c>
      <c r="G10" s="437"/>
    </row>
    <row r="11" spans="1:9" outlineLevel="1" x14ac:dyDescent="0.2">
      <c r="A11" s="447"/>
      <c r="B11" s="448">
        <v>302</v>
      </c>
      <c r="C11" s="449"/>
      <c r="D11" s="450" t="s">
        <v>3</v>
      </c>
      <c r="E11" s="49">
        <v>1875200.15</v>
      </c>
      <c r="F11" s="38">
        <v>1587700</v>
      </c>
      <c r="G11" s="437"/>
    </row>
    <row r="12" spans="1:9" outlineLevel="1" x14ac:dyDescent="0.2">
      <c r="A12" s="447"/>
      <c r="B12" s="448">
        <v>304</v>
      </c>
      <c r="C12" s="449"/>
      <c r="D12" s="450" t="s">
        <v>8</v>
      </c>
      <c r="E12" s="49">
        <v>6100.2</v>
      </c>
      <c r="F12" s="38">
        <v>6200</v>
      </c>
      <c r="G12" s="437"/>
    </row>
    <row r="13" spans="1:9" outlineLevel="1" x14ac:dyDescent="0.2">
      <c r="A13" s="447"/>
      <c r="B13" s="448">
        <v>305</v>
      </c>
      <c r="C13" s="449"/>
      <c r="D13" s="450" t="s">
        <v>9</v>
      </c>
      <c r="E13" s="49">
        <v>287100.45</v>
      </c>
      <c r="F13" s="38">
        <v>295200</v>
      </c>
      <c r="G13" s="437"/>
    </row>
    <row r="14" spans="1:9" outlineLevel="1" x14ac:dyDescent="0.2">
      <c r="A14" s="447"/>
      <c r="B14" s="448">
        <v>309</v>
      </c>
      <c r="C14" s="449"/>
      <c r="D14" s="450" t="s">
        <v>11</v>
      </c>
      <c r="E14" s="49">
        <v>1234.5999999999999</v>
      </c>
      <c r="F14" s="38">
        <v>1000</v>
      </c>
      <c r="G14" s="437"/>
    </row>
    <row r="15" spans="1:9" x14ac:dyDescent="0.2">
      <c r="A15" s="649">
        <v>31</v>
      </c>
      <c r="B15" s="650"/>
      <c r="C15" s="448" t="s">
        <v>13</v>
      </c>
      <c r="D15" s="450"/>
      <c r="E15" s="49">
        <f>SUM(E16:E19)</f>
        <v>56409.749999999993</v>
      </c>
      <c r="F15" s="38">
        <f>SUM(F16:F19)</f>
        <v>57200</v>
      </c>
      <c r="G15" s="437"/>
    </row>
    <row r="16" spans="1:9" outlineLevel="1" x14ac:dyDescent="0.2">
      <c r="A16" s="447"/>
      <c r="B16" s="448">
        <v>310</v>
      </c>
      <c r="C16" s="449"/>
      <c r="D16" s="450" t="s">
        <v>12</v>
      </c>
      <c r="E16" s="49">
        <v>35199.949999999997</v>
      </c>
      <c r="F16" s="38">
        <v>35200</v>
      </c>
      <c r="G16" s="437"/>
    </row>
    <row r="17" spans="1:7" outlineLevel="1" x14ac:dyDescent="0.2">
      <c r="A17" s="447"/>
      <c r="B17" s="448">
        <v>311</v>
      </c>
      <c r="C17" s="449"/>
      <c r="D17" s="450" t="s">
        <v>14</v>
      </c>
      <c r="E17" s="49">
        <v>14500.5</v>
      </c>
      <c r="F17" s="38">
        <v>15000</v>
      </c>
      <c r="G17" s="437"/>
    </row>
    <row r="18" spans="1:7" outlineLevel="1" x14ac:dyDescent="0.2">
      <c r="A18" s="447"/>
      <c r="B18" s="448">
        <v>315</v>
      </c>
      <c r="C18" s="449"/>
      <c r="D18" s="450" t="s">
        <v>16</v>
      </c>
      <c r="E18" s="49">
        <v>475.1</v>
      </c>
      <c r="F18" s="38">
        <v>500</v>
      </c>
      <c r="G18" s="437"/>
    </row>
    <row r="19" spans="1:7" outlineLevel="1" x14ac:dyDescent="0.2">
      <c r="A19" s="447"/>
      <c r="B19" s="448">
        <v>317</v>
      </c>
      <c r="C19" s="449"/>
      <c r="D19" s="450" t="s">
        <v>18</v>
      </c>
      <c r="E19" s="49">
        <v>6234.2</v>
      </c>
      <c r="F19" s="38">
        <v>6500</v>
      </c>
      <c r="G19" s="437"/>
    </row>
    <row r="20" spans="1:7" x14ac:dyDescent="0.2">
      <c r="A20" s="649">
        <v>42</v>
      </c>
      <c r="B20" s="650"/>
      <c r="C20" s="448" t="s">
        <v>22</v>
      </c>
      <c r="D20" s="450"/>
      <c r="E20" s="49">
        <f>SUM(E21)</f>
        <v>-200</v>
      </c>
      <c r="F20" s="38">
        <f>SUM(F21)</f>
        <v>-500</v>
      </c>
      <c r="G20" s="437"/>
    </row>
    <row r="21" spans="1:7" outlineLevel="1" x14ac:dyDescent="0.2">
      <c r="A21" s="447"/>
      <c r="B21" s="445">
        <v>426</v>
      </c>
      <c r="C21" s="449"/>
      <c r="D21" s="450" t="s">
        <v>62</v>
      </c>
      <c r="E21" s="49">
        <v>-200</v>
      </c>
      <c r="F21" s="38">
        <v>-500</v>
      </c>
      <c r="G21" s="437"/>
    </row>
    <row r="22" spans="1:7" x14ac:dyDescent="0.2">
      <c r="A22" s="649">
        <v>46</v>
      </c>
      <c r="B22" s="650"/>
      <c r="C22" s="448" t="s">
        <v>24</v>
      </c>
      <c r="D22" s="450"/>
      <c r="E22" s="49">
        <f>SUM(E23)</f>
        <v>-534100</v>
      </c>
      <c r="F22" s="38">
        <f>SUM(F23)</f>
        <v>-534100</v>
      </c>
      <c r="G22" s="437"/>
    </row>
    <row r="23" spans="1:7" outlineLevel="1" x14ac:dyDescent="0.2">
      <c r="A23" s="447"/>
      <c r="B23" s="445">
        <v>463</v>
      </c>
      <c r="C23" s="449"/>
      <c r="D23" s="450" t="s">
        <v>114</v>
      </c>
      <c r="E23" s="49">
        <v>-534100</v>
      </c>
      <c r="F23" s="38">
        <v>-534100</v>
      </c>
      <c r="G23" s="437"/>
    </row>
    <row r="24" spans="1:7" x14ac:dyDescent="0.2">
      <c r="A24" s="441"/>
      <c r="B24" s="438"/>
      <c r="C24" s="438"/>
      <c r="D24" s="439"/>
      <c r="E24" s="49"/>
      <c r="F24" s="38"/>
      <c r="G24" s="437"/>
    </row>
    <row r="25" spans="1:7" s="42" customFormat="1" hidden="1" x14ac:dyDescent="0.2">
      <c r="A25" s="651">
        <v>212</v>
      </c>
      <c r="B25" s="652"/>
      <c r="C25" s="442" t="s">
        <v>2</v>
      </c>
      <c r="D25" s="443"/>
      <c r="E25" s="62">
        <f>E27</f>
        <v>8364131.5500000007</v>
      </c>
      <c r="F25" s="40">
        <f>F27</f>
        <v>8325900</v>
      </c>
      <c r="G25" s="444"/>
    </row>
    <row r="26" spans="1:7" hidden="1" x14ac:dyDescent="0.2">
      <c r="A26" s="441"/>
      <c r="B26" s="438"/>
      <c r="C26" s="438"/>
      <c r="D26" s="439"/>
      <c r="E26" s="49"/>
      <c r="F26" s="38"/>
      <c r="G26" s="437"/>
    </row>
    <row r="27" spans="1:7" ht="23.25" customHeight="1" x14ac:dyDescent="0.2">
      <c r="A27" s="647">
        <v>2120</v>
      </c>
      <c r="B27" s="648"/>
      <c r="C27" s="438" t="s">
        <v>2</v>
      </c>
      <c r="D27" s="439"/>
      <c r="E27" s="51">
        <f>E28+E34+E42+E43+E44+E45+E46</f>
        <v>8364131.5500000007</v>
      </c>
      <c r="F27" s="39">
        <f>F28+F34+F42+F43+F44+F45+F46</f>
        <v>8325900</v>
      </c>
      <c r="G27" s="440"/>
    </row>
    <row r="28" spans="1:7" x14ac:dyDescent="0.2">
      <c r="A28" s="649">
        <v>30</v>
      </c>
      <c r="B28" s="650"/>
      <c r="C28" s="445" t="s">
        <v>4</v>
      </c>
      <c r="D28" s="446"/>
      <c r="E28" s="49">
        <f>SUM(E29:E33)</f>
        <v>9142843.5500000007</v>
      </c>
      <c r="F28" s="38">
        <f>SUM(F29:F33)</f>
        <v>9102400</v>
      </c>
      <c r="G28" s="437"/>
    </row>
    <row r="29" spans="1:7" s="1" customFormat="1" ht="12" outlineLevel="1" x14ac:dyDescent="0.2">
      <c r="A29" s="451"/>
      <c r="B29" s="448">
        <v>302</v>
      </c>
      <c r="C29" s="452"/>
      <c r="D29" s="450" t="s">
        <v>3</v>
      </c>
      <c r="E29" s="49">
        <v>7620123.4500000002</v>
      </c>
      <c r="F29" s="38">
        <v>7580000</v>
      </c>
      <c r="G29" s="437"/>
    </row>
    <row r="30" spans="1:7" s="1" customFormat="1" ht="12" outlineLevel="1" x14ac:dyDescent="0.2">
      <c r="A30" s="451"/>
      <c r="B30" s="448">
        <v>304</v>
      </c>
      <c r="C30" s="452"/>
      <c r="D30" s="450" t="s">
        <v>8</v>
      </c>
      <c r="E30" s="49">
        <v>65999.100000000006</v>
      </c>
      <c r="F30" s="452">
        <v>67000</v>
      </c>
      <c r="G30" s="437"/>
    </row>
    <row r="31" spans="1:7" s="1" customFormat="1" ht="12" outlineLevel="1" x14ac:dyDescent="0.2">
      <c r="A31" s="451"/>
      <c r="B31" s="448">
        <v>305</v>
      </c>
      <c r="C31" s="452"/>
      <c r="D31" s="450" t="s">
        <v>9</v>
      </c>
      <c r="E31" s="49">
        <v>1392400</v>
      </c>
      <c r="F31" s="38">
        <v>1391100</v>
      </c>
      <c r="G31" s="437"/>
    </row>
    <row r="32" spans="1:7" s="1" customFormat="1" ht="12" outlineLevel="1" x14ac:dyDescent="0.2">
      <c r="A32" s="451"/>
      <c r="B32" s="448">
        <v>306</v>
      </c>
      <c r="C32" s="452"/>
      <c r="D32" s="450" t="s">
        <v>10</v>
      </c>
      <c r="E32" s="49">
        <v>20120.5</v>
      </c>
      <c r="F32" s="38">
        <v>20400</v>
      </c>
      <c r="G32" s="437"/>
    </row>
    <row r="33" spans="1:7" s="1" customFormat="1" ht="12" outlineLevel="1" x14ac:dyDescent="0.2">
      <c r="A33" s="451"/>
      <c r="B33" s="448">
        <v>309</v>
      </c>
      <c r="C33" s="452"/>
      <c r="D33" s="450" t="s">
        <v>11</v>
      </c>
      <c r="E33" s="49">
        <v>44200.5</v>
      </c>
      <c r="F33" s="38">
        <v>43900</v>
      </c>
      <c r="G33" s="437"/>
    </row>
    <row r="34" spans="1:7" x14ac:dyDescent="0.2">
      <c r="A34" s="649">
        <v>31</v>
      </c>
      <c r="B34" s="650"/>
      <c r="C34" s="448" t="s">
        <v>13</v>
      </c>
      <c r="D34" s="450"/>
      <c r="E34" s="49">
        <f>SUM(E35:E41)</f>
        <v>842792</v>
      </c>
      <c r="F34" s="38">
        <f>SUM(F35:F41)</f>
        <v>848800</v>
      </c>
      <c r="G34" s="437"/>
    </row>
    <row r="35" spans="1:7" outlineLevel="1" x14ac:dyDescent="0.2">
      <c r="A35" s="453"/>
      <c r="B35" s="448">
        <v>310</v>
      </c>
      <c r="C35" s="449"/>
      <c r="D35" s="450" t="s">
        <v>12</v>
      </c>
      <c r="E35" s="49">
        <v>340601.2</v>
      </c>
      <c r="F35" s="38">
        <v>340600</v>
      </c>
      <c r="G35" s="437"/>
    </row>
    <row r="36" spans="1:7" outlineLevel="1" x14ac:dyDescent="0.2">
      <c r="A36" s="453"/>
      <c r="B36" s="448">
        <v>311</v>
      </c>
      <c r="C36" s="449"/>
      <c r="D36" s="450" t="s">
        <v>14</v>
      </c>
      <c r="E36" s="49">
        <v>148400.20000000001</v>
      </c>
      <c r="F36" s="38">
        <v>150500</v>
      </c>
      <c r="G36" s="437"/>
    </row>
    <row r="37" spans="1:7" outlineLevel="1" x14ac:dyDescent="0.2">
      <c r="A37" s="453"/>
      <c r="B37" s="448">
        <v>313</v>
      </c>
      <c r="C37" s="449"/>
      <c r="D37" s="450" t="s">
        <v>15</v>
      </c>
      <c r="E37" s="49">
        <v>215700</v>
      </c>
      <c r="F37" s="38">
        <v>215600</v>
      </c>
      <c r="G37" s="437"/>
    </row>
    <row r="38" spans="1:7" outlineLevel="1" x14ac:dyDescent="0.2">
      <c r="A38" s="453"/>
      <c r="B38" s="448">
        <v>315</v>
      </c>
      <c r="C38" s="449"/>
      <c r="D38" s="450" t="s">
        <v>16</v>
      </c>
      <c r="E38" s="49">
        <v>50200.4</v>
      </c>
      <c r="F38" s="38">
        <v>56000</v>
      </c>
      <c r="G38" s="437"/>
    </row>
    <row r="39" spans="1:7" outlineLevel="1" x14ac:dyDescent="0.2">
      <c r="A39" s="453"/>
      <c r="B39" s="448">
        <v>316</v>
      </c>
      <c r="C39" s="449"/>
      <c r="D39" s="450" t="s">
        <v>17</v>
      </c>
      <c r="E39" s="49">
        <v>890</v>
      </c>
      <c r="F39" s="38">
        <v>1000</v>
      </c>
      <c r="G39" s="437"/>
    </row>
    <row r="40" spans="1:7" outlineLevel="1" x14ac:dyDescent="0.2">
      <c r="A40" s="453"/>
      <c r="B40" s="448">
        <v>317</v>
      </c>
      <c r="C40" s="449"/>
      <c r="D40" s="450" t="s">
        <v>18</v>
      </c>
      <c r="E40" s="49">
        <v>62000.2</v>
      </c>
      <c r="F40" s="38">
        <v>60300</v>
      </c>
      <c r="G40" s="437"/>
    </row>
    <row r="41" spans="1:7" outlineLevel="1" x14ac:dyDescent="0.2">
      <c r="A41" s="453"/>
      <c r="B41" s="448">
        <v>319</v>
      </c>
      <c r="C41" s="449"/>
      <c r="D41" s="450" t="s">
        <v>19</v>
      </c>
      <c r="E41" s="49">
        <v>25000</v>
      </c>
      <c r="F41" s="38">
        <v>24800</v>
      </c>
      <c r="G41" s="437"/>
    </row>
    <row r="42" spans="1:7" x14ac:dyDescent="0.2">
      <c r="A42" s="649">
        <v>33</v>
      </c>
      <c r="B42" s="650"/>
      <c r="C42" s="448" t="s">
        <v>39</v>
      </c>
      <c r="D42" s="450"/>
      <c r="E42" s="49">
        <v>52120.5</v>
      </c>
      <c r="F42" s="38">
        <v>50000</v>
      </c>
      <c r="G42" s="437"/>
    </row>
    <row r="43" spans="1:7" x14ac:dyDescent="0.2">
      <c r="A43" s="649">
        <v>36</v>
      </c>
      <c r="B43" s="650"/>
      <c r="C43" s="448" t="s">
        <v>41</v>
      </c>
      <c r="D43" s="450"/>
      <c r="E43" s="49">
        <v>3750</v>
      </c>
      <c r="F43" s="38">
        <v>4000</v>
      </c>
      <c r="G43" s="437"/>
    </row>
    <row r="44" spans="1:7" x14ac:dyDescent="0.2">
      <c r="A44" s="649">
        <v>39</v>
      </c>
      <c r="B44" s="650"/>
      <c r="C44" s="448" t="s">
        <v>21</v>
      </c>
      <c r="D44" s="450"/>
      <c r="E44" s="49">
        <v>1425.5</v>
      </c>
      <c r="F44" s="38">
        <v>1400</v>
      </c>
      <c r="G44" s="437"/>
    </row>
    <row r="45" spans="1:7" x14ac:dyDescent="0.2">
      <c r="A45" s="649">
        <v>42</v>
      </c>
      <c r="B45" s="650"/>
      <c r="C45" s="448" t="s">
        <v>22</v>
      </c>
      <c r="D45" s="450"/>
      <c r="E45" s="49">
        <v>-88700</v>
      </c>
      <c r="F45" s="38">
        <v>-90600</v>
      </c>
      <c r="G45" s="437"/>
    </row>
    <row r="46" spans="1:7" x14ac:dyDescent="0.2">
      <c r="A46" s="649">
        <v>46</v>
      </c>
      <c r="B46" s="650"/>
      <c r="C46" s="448" t="s">
        <v>24</v>
      </c>
      <c r="D46" s="450"/>
      <c r="E46" s="49">
        <v>-1590100</v>
      </c>
      <c r="F46" s="38">
        <v>-1590100</v>
      </c>
      <c r="G46" s="437"/>
    </row>
    <row r="47" spans="1:7" x14ac:dyDescent="0.2">
      <c r="A47" s="454"/>
      <c r="B47" s="455"/>
      <c r="C47" s="455"/>
      <c r="D47" s="456"/>
      <c r="E47" s="457"/>
      <c r="F47" s="458"/>
      <c r="G47" s="459"/>
    </row>
    <row r="48" spans="1:7" ht="23.25" customHeight="1" x14ac:dyDescent="0.2">
      <c r="A48" s="647">
        <v>2140</v>
      </c>
      <c r="B48" s="648"/>
      <c r="C48" s="438" t="s">
        <v>115</v>
      </c>
      <c r="D48" s="439"/>
      <c r="E48" s="51">
        <v>805420.1</v>
      </c>
      <c r="F48" s="39">
        <v>738700</v>
      </c>
      <c r="G48" s="440"/>
    </row>
    <row r="49" spans="1:7" x14ac:dyDescent="0.2">
      <c r="A49" s="454" t="s">
        <v>116</v>
      </c>
      <c r="B49" s="455"/>
      <c r="C49" s="455" t="s">
        <v>116</v>
      </c>
      <c r="D49" s="456"/>
      <c r="E49" s="457" t="s">
        <v>116</v>
      </c>
      <c r="F49" s="458" t="s">
        <v>116</v>
      </c>
      <c r="G49" s="459"/>
    </row>
    <row r="50" spans="1:7" x14ac:dyDescent="0.2">
      <c r="A50" s="454" t="s">
        <v>116</v>
      </c>
      <c r="B50" s="455"/>
      <c r="C50" s="455" t="s">
        <v>116</v>
      </c>
      <c r="D50" s="456"/>
      <c r="E50" s="457" t="s">
        <v>116</v>
      </c>
      <c r="F50" s="458" t="s">
        <v>116</v>
      </c>
      <c r="G50" s="459"/>
    </row>
    <row r="51" spans="1:7" x14ac:dyDescent="0.2">
      <c r="A51" s="454" t="s">
        <v>116</v>
      </c>
      <c r="B51" s="455"/>
      <c r="C51" s="455" t="s">
        <v>116</v>
      </c>
      <c r="D51" s="456"/>
      <c r="E51" s="457" t="s">
        <v>116</v>
      </c>
      <c r="F51" s="458" t="s">
        <v>116</v>
      </c>
      <c r="G51" s="459"/>
    </row>
  </sheetData>
  <mergeCells count="18">
    <mergeCell ref="A28:B28"/>
    <mergeCell ref="A4:B4"/>
    <mergeCell ref="A6:B6"/>
    <mergeCell ref="A7:B7"/>
    <mergeCell ref="A9:B9"/>
    <mergeCell ref="A10:B10"/>
    <mergeCell ref="A15:B15"/>
    <mergeCell ref="A20:B20"/>
    <mergeCell ref="A22:B22"/>
    <mergeCell ref="A25:B25"/>
    <mergeCell ref="A27:B27"/>
    <mergeCell ref="A48:B48"/>
    <mergeCell ref="A34:B34"/>
    <mergeCell ref="A42:B42"/>
    <mergeCell ref="A43:B43"/>
    <mergeCell ref="A44:B44"/>
    <mergeCell ref="A45:B45"/>
    <mergeCell ref="A46:B46"/>
  </mergeCells>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sqref="A1:D1"/>
    </sheetView>
  </sheetViews>
  <sheetFormatPr baseColWidth="10" defaultColWidth="11.28515625" defaultRowHeight="12.75" x14ac:dyDescent="0.2"/>
  <cols>
    <col min="1" max="1" width="3.7109375" style="2" customWidth="1"/>
    <col min="2" max="2" width="43.85546875" style="2" customWidth="1"/>
    <col min="3" max="5" width="14.7109375" style="9" customWidth="1"/>
    <col min="6" max="16384" width="11.28515625" style="3"/>
  </cols>
  <sheetData>
    <row r="1" spans="1:5" s="5" customFormat="1" ht="15" customHeight="1" x14ac:dyDescent="0.3">
      <c r="A1" s="125" t="s">
        <v>76</v>
      </c>
      <c r="B1" s="162"/>
      <c r="C1" s="47" t="s">
        <v>0</v>
      </c>
      <c r="D1" s="110" t="s">
        <v>1</v>
      </c>
      <c r="E1" s="132" t="s">
        <v>0</v>
      </c>
    </row>
    <row r="2" spans="1:5" ht="15" customHeight="1" x14ac:dyDescent="0.2">
      <c r="A2" s="173"/>
      <c r="B2" s="163"/>
      <c r="C2" s="48">
        <v>2021</v>
      </c>
      <c r="D2" s="112">
        <f>C2</f>
        <v>2021</v>
      </c>
      <c r="E2" s="133">
        <f>C2-1</f>
        <v>2020</v>
      </c>
    </row>
    <row r="3" spans="1:5" s="10" customFormat="1" ht="12" x14ac:dyDescent="0.2">
      <c r="A3" s="130"/>
      <c r="B3" s="121"/>
      <c r="C3" s="49"/>
      <c r="D3" s="114"/>
      <c r="E3" s="137"/>
    </row>
    <row r="4" spans="1:5" s="10" customFormat="1" ht="12" x14ac:dyDescent="0.2">
      <c r="A4" s="174">
        <v>50</v>
      </c>
      <c r="B4" s="164" t="s">
        <v>60</v>
      </c>
      <c r="C4" s="49">
        <v>5275000</v>
      </c>
      <c r="D4" s="115">
        <f>560000+150000+200000+175000+55000+925000+3560000+165000+525000+1480000</f>
        <v>7795000</v>
      </c>
      <c r="E4" s="134"/>
    </row>
    <row r="5" spans="1:5" s="10" customFormat="1" ht="12" x14ac:dyDescent="0.2">
      <c r="A5" s="174">
        <v>51</v>
      </c>
      <c r="B5" s="164" t="s">
        <v>64</v>
      </c>
      <c r="C5" s="49"/>
      <c r="D5" s="115"/>
      <c r="E5" s="134"/>
    </row>
    <row r="6" spans="1:5" s="10" customFormat="1" ht="12" x14ac:dyDescent="0.2">
      <c r="A6" s="174">
        <v>52</v>
      </c>
      <c r="B6" s="164" t="s">
        <v>65</v>
      </c>
      <c r="C6" s="49"/>
      <c r="D6" s="115"/>
      <c r="E6" s="134"/>
    </row>
    <row r="7" spans="1:5" s="10" customFormat="1" ht="12" x14ac:dyDescent="0.2">
      <c r="A7" s="174">
        <v>54</v>
      </c>
      <c r="B7" s="164" t="s">
        <v>66</v>
      </c>
      <c r="C7" s="49"/>
      <c r="D7" s="115"/>
      <c r="E7" s="134"/>
    </row>
    <row r="8" spans="1:5" s="10" customFormat="1" ht="12" x14ac:dyDescent="0.2">
      <c r="A8" s="174">
        <v>55</v>
      </c>
      <c r="B8" s="164" t="s">
        <v>67</v>
      </c>
      <c r="C8" s="49"/>
      <c r="D8" s="115"/>
      <c r="E8" s="134"/>
    </row>
    <row r="9" spans="1:5" s="10" customFormat="1" ht="12" x14ac:dyDescent="0.2">
      <c r="A9" s="174">
        <v>56</v>
      </c>
      <c r="B9" s="164" t="s">
        <v>61</v>
      </c>
      <c r="C9" s="49">
        <v>1450000</v>
      </c>
      <c r="D9" s="115">
        <f>1260000+122000+80000</f>
        <v>1462000</v>
      </c>
      <c r="E9" s="134"/>
    </row>
    <row r="10" spans="1:5" s="10" customFormat="1" ht="18" customHeight="1" x14ac:dyDescent="0.2">
      <c r="A10" s="175">
        <v>57</v>
      </c>
      <c r="B10" s="165" t="s">
        <v>68</v>
      </c>
      <c r="C10" s="49"/>
      <c r="D10" s="115"/>
      <c r="E10" s="134"/>
    </row>
    <row r="11" spans="1:5" s="19" customFormat="1" ht="18" customHeight="1" x14ac:dyDescent="0.2">
      <c r="A11" s="176"/>
      <c r="B11" s="166" t="s">
        <v>73</v>
      </c>
      <c r="C11" s="182">
        <f t="shared" ref="C11:D11" si="0">SUM(C4:C10)</f>
        <v>6725000</v>
      </c>
      <c r="D11" s="167">
        <f t="shared" si="0"/>
        <v>9257000</v>
      </c>
      <c r="E11" s="178">
        <v>7117866.2000000002</v>
      </c>
    </row>
    <row r="12" spans="1:5" s="10" customFormat="1" ht="12" x14ac:dyDescent="0.2">
      <c r="A12" s="129"/>
      <c r="B12" s="117"/>
      <c r="C12" s="49"/>
      <c r="D12" s="115"/>
      <c r="E12" s="134"/>
    </row>
    <row r="13" spans="1:5" s="10" customFormat="1" ht="12" x14ac:dyDescent="0.2">
      <c r="A13" s="174">
        <v>60</v>
      </c>
      <c r="B13" s="164" t="s">
        <v>69</v>
      </c>
      <c r="C13" s="49"/>
      <c r="D13" s="115"/>
      <c r="E13" s="134"/>
    </row>
    <row r="14" spans="1:5" s="10" customFormat="1" ht="12" x14ac:dyDescent="0.2">
      <c r="A14" s="174">
        <v>61</v>
      </c>
      <c r="B14" s="164" t="s">
        <v>62</v>
      </c>
      <c r="C14" s="49"/>
      <c r="D14" s="115"/>
      <c r="E14" s="134"/>
    </row>
    <row r="15" spans="1:5" s="10" customFormat="1" ht="12" x14ac:dyDescent="0.2">
      <c r="A15" s="174">
        <v>62</v>
      </c>
      <c r="B15" s="164" t="s">
        <v>75</v>
      </c>
      <c r="C15" s="49"/>
      <c r="D15" s="115"/>
      <c r="E15" s="134"/>
    </row>
    <row r="16" spans="1:5" s="10" customFormat="1" ht="12" x14ac:dyDescent="0.2">
      <c r="A16" s="174">
        <v>63</v>
      </c>
      <c r="B16" s="164" t="s">
        <v>63</v>
      </c>
      <c r="C16" s="49">
        <v>-1400000</v>
      </c>
      <c r="D16" s="115">
        <v>-1580000</v>
      </c>
      <c r="E16" s="134"/>
    </row>
    <row r="17" spans="1:5" s="10" customFormat="1" ht="12" x14ac:dyDescent="0.2">
      <c r="A17" s="174">
        <v>64</v>
      </c>
      <c r="B17" s="164" t="s">
        <v>70</v>
      </c>
      <c r="C17" s="49"/>
      <c r="D17" s="115"/>
      <c r="E17" s="134"/>
    </row>
    <row r="18" spans="1:5" s="10" customFormat="1" ht="12" x14ac:dyDescent="0.2">
      <c r="A18" s="174">
        <v>65</v>
      </c>
      <c r="B18" s="164" t="s">
        <v>71</v>
      </c>
      <c r="C18" s="49"/>
      <c r="D18" s="115"/>
      <c r="E18" s="134"/>
    </row>
    <row r="19" spans="1:5" s="10" customFormat="1" ht="12" x14ac:dyDescent="0.2">
      <c r="A19" s="174">
        <v>66</v>
      </c>
      <c r="B19" s="164" t="s">
        <v>72</v>
      </c>
      <c r="C19" s="49"/>
      <c r="D19" s="115"/>
      <c r="E19" s="134"/>
    </row>
    <row r="20" spans="1:5" s="14" customFormat="1" ht="18" customHeight="1" x14ac:dyDescent="0.2">
      <c r="A20" s="175">
        <v>67</v>
      </c>
      <c r="B20" s="165" t="s">
        <v>68</v>
      </c>
      <c r="C20" s="183"/>
      <c r="D20" s="168"/>
      <c r="E20" s="179"/>
    </row>
    <row r="21" spans="1:5" s="19" customFormat="1" ht="18" customHeight="1" x14ac:dyDescent="0.2">
      <c r="A21" s="176"/>
      <c r="B21" s="166" t="s">
        <v>74</v>
      </c>
      <c r="C21" s="182">
        <f t="shared" ref="C21:D21" si="1">SUM(C13:C20)</f>
        <v>-1400000</v>
      </c>
      <c r="D21" s="167">
        <f t="shared" si="1"/>
        <v>-1580000</v>
      </c>
      <c r="E21" s="178">
        <v>-3463852.55</v>
      </c>
    </row>
    <row r="22" spans="1:5" s="10" customFormat="1" ht="12" x14ac:dyDescent="0.2">
      <c r="A22" s="129"/>
      <c r="B22" s="117"/>
      <c r="C22" s="49"/>
      <c r="D22" s="115"/>
      <c r="E22" s="134"/>
    </row>
    <row r="23" spans="1:5" s="19" customFormat="1" ht="18" customHeight="1" x14ac:dyDescent="0.2">
      <c r="A23" s="176"/>
      <c r="B23" s="166" t="s">
        <v>59</v>
      </c>
      <c r="C23" s="182">
        <f t="shared" ref="C23:D23" si="2">C11+C21</f>
        <v>5325000</v>
      </c>
      <c r="D23" s="167">
        <f t="shared" si="2"/>
        <v>7677000</v>
      </c>
      <c r="E23" s="178">
        <f>E11+E21</f>
        <v>3654013.6500000004</v>
      </c>
    </row>
    <row r="24" spans="1:5" s="20" customFormat="1" ht="12" x14ac:dyDescent="0.2">
      <c r="A24" s="129"/>
      <c r="B24" s="117"/>
      <c r="C24" s="169"/>
      <c r="D24" s="169"/>
      <c r="E24" s="180"/>
    </row>
    <row r="25" spans="1:5" x14ac:dyDescent="0.2">
      <c r="A25" s="131"/>
      <c r="B25" s="123"/>
      <c r="C25" s="124"/>
      <c r="D25" s="124"/>
      <c r="E25" s="138"/>
    </row>
    <row r="26" spans="1:5" s="1" customFormat="1" ht="11.25" x14ac:dyDescent="0.2">
      <c r="A26" s="177"/>
      <c r="B26" s="170" t="s">
        <v>124</v>
      </c>
      <c r="C26" s="172"/>
      <c r="D26" s="172"/>
      <c r="E26" s="181"/>
    </row>
    <row r="27" spans="1:5" s="1" customFormat="1" ht="11.25" x14ac:dyDescent="0.2">
      <c r="A27" s="177"/>
      <c r="B27" s="170" t="s">
        <v>125</v>
      </c>
      <c r="C27" s="172"/>
      <c r="D27" s="172"/>
      <c r="E27" s="181"/>
    </row>
    <row r="28" spans="1:5" s="1" customFormat="1" ht="11.25" x14ac:dyDescent="0.2">
      <c r="A28" s="177"/>
      <c r="B28" s="171"/>
      <c r="C28" s="172"/>
      <c r="D28" s="172"/>
      <c r="E28" s="181"/>
    </row>
    <row r="29" spans="1:5" s="1" customFormat="1" ht="11.25" x14ac:dyDescent="0.2">
      <c r="A29" s="177"/>
      <c r="B29" s="171" t="s">
        <v>113</v>
      </c>
      <c r="C29" s="172"/>
      <c r="D29" s="172"/>
      <c r="E29" s="181"/>
    </row>
    <row r="30" spans="1:5" x14ac:dyDescent="0.2">
      <c r="A30" s="123"/>
      <c r="B30" s="123"/>
      <c r="C30" s="124"/>
      <c r="D30" s="124"/>
      <c r="E30" s="124"/>
    </row>
  </sheetData>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sqref="A1:D1"/>
    </sheetView>
  </sheetViews>
  <sheetFormatPr baseColWidth="10" defaultColWidth="11.28515625" defaultRowHeight="12.75" x14ac:dyDescent="0.2"/>
  <cols>
    <col min="1" max="1" width="3.7109375" style="2" customWidth="1"/>
    <col min="2" max="2" width="45.28515625" style="2" customWidth="1"/>
    <col min="3" max="3" width="14" style="9" customWidth="1"/>
    <col min="4" max="4" width="14.28515625" style="9" customWidth="1"/>
    <col min="5" max="5" width="14.28515625" style="11" customWidth="1"/>
    <col min="6" max="7" width="11.28515625" style="3"/>
    <col min="8" max="8" width="12.42578125" style="3" bestFit="1" customWidth="1"/>
    <col min="9" max="9" width="15.7109375" style="3" customWidth="1"/>
    <col min="10" max="16384" width="11.28515625" style="3"/>
  </cols>
  <sheetData>
    <row r="1" spans="1:8" s="21" customFormat="1" ht="15" customHeight="1" x14ac:dyDescent="0.3">
      <c r="A1" s="125" t="s">
        <v>123</v>
      </c>
      <c r="B1" s="109"/>
      <c r="C1" s="47" t="s">
        <v>0</v>
      </c>
      <c r="D1" s="110" t="s">
        <v>1</v>
      </c>
      <c r="E1" s="132" t="s">
        <v>0</v>
      </c>
    </row>
    <row r="2" spans="1:8" s="7" customFormat="1" ht="15" customHeight="1" x14ac:dyDescent="0.2">
      <c r="A2" s="126"/>
      <c r="B2" s="111"/>
      <c r="C2" s="48">
        <v>2021</v>
      </c>
      <c r="D2" s="112">
        <f>C2</f>
        <v>2021</v>
      </c>
      <c r="E2" s="133">
        <f>C2-1</f>
        <v>2020</v>
      </c>
    </row>
    <row r="3" spans="1:8" x14ac:dyDescent="0.2">
      <c r="A3" s="127"/>
      <c r="B3" s="113"/>
      <c r="C3" s="49"/>
      <c r="D3" s="115"/>
      <c r="E3" s="134"/>
    </row>
    <row r="4" spans="1:8" s="10" customFormat="1" ht="32.25" customHeight="1" x14ac:dyDescent="0.2">
      <c r="A4" s="128">
        <v>0</v>
      </c>
      <c r="B4" s="116" t="s">
        <v>25</v>
      </c>
      <c r="C4" s="49"/>
      <c r="D4" s="115"/>
      <c r="E4" s="134"/>
    </row>
    <row r="5" spans="1:8" s="10" customFormat="1" ht="32.25" customHeight="1" x14ac:dyDescent="0.2">
      <c r="A5" s="128">
        <v>1</v>
      </c>
      <c r="B5" s="116" t="s">
        <v>26</v>
      </c>
      <c r="C5" s="49">
        <v>472500.2</v>
      </c>
      <c r="D5" s="115">
        <v>465000</v>
      </c>
      <c r="E5" s="134"/>
    </row>
    <row r="6" spans="1:8" s="10" customFormat="1" ht="32.25" customHeight="1" x14ac:dyDescent="0.2">
      <c r="A6" s="128">
        <v>2</v>
      </c>
      <c r="B6" s="116" t="s">
        <v>27</v>
      </c>
      <c r="C6" s="49">
        <v>360780.1</v>
      </c>
      <c r="D6" s="115">
        <v>375000</v>
      </c>
      <c r="E6" s="134"/>
    </row>
    <row r="7" spans="1:8" s="10" customFormat="1" ht="32.25" customHeight="1" x14ac:dyDescent="0.2">
      <c r="A7" s="128">
        <v>3</v>
      </c>
      <c r="B7" s="116" t="s">
        <v>28</v>
      </c>
      <c r="C7" s="49">
        <v>50200.5</v>
      </c>
      <c r="D7" s="115">
        <v>55000</v>
      </c>
      <c r="E7" s="134"/>
    </row>
    <row r="8" spans="1:8" s="10" customFormat="1" ht="32.25" customHeight="1" x14ac:dyDescent="0.2">
      <c r="A8" s="128">
        <v>4</v>
      </c>
      <c r="B8" s="116" t="s">
        <v>29</v>
      </c>
      <c r="C8" s="49">
        <v>2400322.7999999998</v>
      </c>
      <c r="D8" s="115">
        <v>2185000</v>
      </c>
      <c r="E8" s="134"/>
    </row>
    <row r="9" spans="1:8" s="10" customFormat="1" ht="32.25" customHeight="1" x14ac:dyDescent="0.2">
      <c r="A9" s="128">
        <v>5</v>
      </c>
      <c r="B9" s="116" t="s">
        <v>30</v>
      </c>
      <c r="C9" s="49"/>
      <c r="D9" s="115"/>
      <c r="E9" s="134"/>
    </row>
    <row r="10" spans="1:8" s="10" customFormat="1" ht="32.25" customHeight="1" x14ac:dyDescent="0.2">
      <c r="A10" s="128">
        <v>6</v>
      </c>
      <c r="B10" s="116" t="s">
        <v>34</v>
      </c>
      <c r="C10" s="49">
        <v>1550396.4</v>
      </c>
      <c r="D10" s="115">
        <v>4097000</v>
      </c>
      <c r="E10" s="134"/>
    </row>
    <row r="11" spans="1:8" s="10" customFormat="1" ht="32.25" customHeight="1" x14ac:dyDescent="0.2">
      <c r="A11" s="128">
        <v>7</v>
      </c>
      <c r="B11" s="116" t="s">
        <v>31</v>
      </c>
      <c r="C11" s="49">
        <v>490800</v>
      </c>
      <c r="D11" s="115">
        <v>500000</v>
      </c>
      <c r="E11" s="134"/>
    </row>
    <row r="12" spans="1:8" s="10" customFormat="1" ht="32.25" customHeight="1" x14ac:dyDescent="0.2">
      <c r="A12" s="128">
        <v>8</v>
      </c>
      <c r="B12" s="116" t="s">
        <v>32</v>
      </c>
      <c r="C12" s="49"/>
      <c r="D12" s="115"/>
      <c r="E12" s="134"/>
      <c r="H12" s="9"/>
    </row>
    <row r="13" spans="1:8" s="10" customFormat="1" ht="32.25" customHeight="1" x14ac:dyDescent="0.2">
      <c r="A13" s="128">
        <v>9</v>
      </c>
      <c r="B13" s="119" t="s">
        <v>33</v>
      </c>
      <c r="C13" s="50"/>
      <c r="D13" s="120"/>
      <c r="E13" s="135"/>
    </row>
    <row r="14" spans="1:8" s="10" customFormat="1" ht="12" x14ac:dyDescent="0.2">
      <c r="A14" s="129"/>
      <c r="B14" s="117"/>
      <c r="C14" s="49"/>
      <c r="D14" s="115"/>
      <c r="E14" s="134"/>
    </row>
    <row r="15" spans="1:8" s="12" customFormat="1" ht="12" x14ac:dyDescent="0.2">
      <c r="A15" s="130"/>
      <c r="B15" s="121" t="s">
        <v>121</v>
      </c>
      <c r="C15" s="51">
        <f>SUM(C4:C13)</f>
        <v>5325000</v>
      </c>
      <c r="D15" s="122">
        <f>SUM(D4:D13)</f>
        <v>7677000</v>
      </c>
      <c r="E15" s="136">
        <v>3654013.6500000004</v>
      </c>
    </row>
    <row r="16" spans="1:8" x14ac:dyDescent="0.2">
      <c r="A16" s="131"/>
      <c r="B16" s="123"/>
      <c r="C16" s="124"/>
      <c r="D16" s="124"/>
      <c r="E16" s="138"/>
      <c r="H16" s="60"/>
    </row>
    <row r="17" spans="1:7" x14ac:dyDescent="0.2">
      <c r="A17" s="131"/>
      <c r="B17" s="123"/>
      <c r="C17" s="124"/>
      <c r="D17" s="124"/>
      <c r="E17" s="138"/>
      <c r="G17" s="60"/>
    </row>
    <row r="18" spans="1:7" x14ac:dyDescent="0.2">
      <c r="A18" s="131"/>
      <c r="B18" s="184" t="s">
        <v>124</v>
      </c>
      <c r="C18" s="124"/>
      <c r="D18" s="124"/>
      <c r="E18" s="138"/>
      <c r="G18" s="59"/>
    </row>
    <row r="19" spans="1:7" x14ac:dyDescent="0.2">
      <c r="A19" s="131"/>
      <c r="B19" s="184" t="s">
        <v>125</v>
      </c>
      <c r="C19" s="124"/>
      <c r="D19" s="124"/>
      <c r="E19" s="138"/>
    </row>
    <row r="20" spans="1:7" x14ac:dyDescent="0.2">
      <c r="A20" s="131"/>
      <c r="B20" s="123"/>
      <c r="C20" s="124"/>
      <c r="D20" s="124"/>
      <c r="E20" s="138"/>
    </row>
    <row r="21" spans="1:7" x14ac:dyDescent="0.2">
      <c r="A21" s="131"/>
      <c r="B21" s="123" t="s">
        <v>113</v>
      </c>
      <c r="C21" s="124"/>
      <c r="D21" s="124"/>
      <c r="E21" s="138"/>
    </row>
    <row r="22" spans="1:7" x14ac:dyDescent="0.2">
      <c r="A22" s="131"/>
      <c r="B22" s="123"/>
      <c r="C22" s="124"/>
      <c r="D22" s="124"/>
      <c r="E22" s="138"/>
    </row>
  </sheetData>
  <conditionalFormatting sqref="C15:E15">
    <cfRule type="cellIs" dxfId="5" priority="4" operator="lessThan">
      <formula>0</formula>
    </cfRule>
  </conditionalFormatting>
  <conditionalFormatting sqref="C15">
    <cfRule type="cellIs" dxfId="4" priority="2" operator="lessThan">
      <formula>0</formula>
    </cfRule>
  </conditionalFormatting>
  <pageMargins left="0.59055118110236227" right="0.59055118110236227" top="0.78740157480314965" bottom="0.39370078740157483" header="0.39370078740157483" footer="0.31496062992125984"/>
  <pageSetup paperSize="9" orientation="portrait" r:id="rId1"/>
  <headerFooter>
    <oddHeader>&amp;L&amp;"Arial Black,Fett"&amp;14ERFOLGSRECHNUNG</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29</vt:i4>
      </vt:variant>
    </vt:vector>
  </HeadingPairs>
  <TitlesOfParts>
    <vt:vector size="51" baseType="lpstr">
      <vt:lpstr>Gesamtübersicht</vt:lpstr>
      <vt:lpstr>Nachtragskredite</vt:lpstr>
      <vt:lpstr>Kreditüberschreitungen</vt:lpstr>
      <vt:lpstr>ER gestuft</vt:lpstr>
      <vt:lpstr>ER funktional</vt:lpstr>
      <vt:lpstr>ER ordentlich</vt:lpstr>
      <vt:lpstr>ER detailliert</vt:lpstr>
      <vt:lpstr>IR Arten</vt:lpstr>
      <vt:lpstr>IR funktional</vt:lpstr>
      <vt:lpstr>IR ordentlich</vt:lpstr>
      <vt:lpstr>IR detailliert</vt:lpstr>
      <vt:lpstr>Bilanz 3stellig</vt:lpstr>
      <vt:lpstr>Geldflussrechnung</vt:lpstr>
      <vt:lpstr>Eigenkapitalnachweis</vt:lpstr>
      <vt:lpstr>SF und Fonds im FK</vt:lpstr>
      <vt:lpstr>Rückstellungspiegel</vt:lpstr>
      <vt:lpstr>Beteiligungsspiegel</vt:lpstr>
      <vt:lpstr>Gewährleistung_Eventualverpf</vt:lpstr>
      <vt:lpstr>Anlagespiegel - detailliert</vt:lpstr>
      <vt:lpstr>Darlehensübersicht</vt:lpstr>
      <vt:lpstr>Entwicklung und Kennzahlen</vt:lpstr>
      <vt:lpstr>Ausgabenbewilligung</vt:lpstr>
      <vt:lpstr>Ausgabenbewilligung!Druckbereich</vt:lpstr>
      <vt:lpstr>Beteiligungsspiegel!Druckbereich</vt:lpstr>
      <vt:lpstr>'Bilanz 3stellig'!Druckbereich</vt:lpstr>
      <vt:lpstr>Darlehensübersicht!Druckbereich</vt:lpstr>
      <vt:lpstr>Eigenkapitalnachweis!Druckbereich</vt:lpstr>
      <vt:lpstr>'ER gestuft'!Druckbereich</vt:lpstr>
      <vt:lpstr>Gewährleistung_Eventualverpf!Druckbereich</vt:lpstr>
      <vt:lpstr>Kreditüberschreitungen!Druckbereich</vt:lpstr>
      <vt:lpstr>Nachtragskredite!Druckbereich</vt:lpstr>
      <vt:lpstr>'SF und Fonds im FK'!Druckbereich</vt:lpstr>
      <vt:lpstr>'ER detailliert'!Drucktitel</vt:lpstr>
      <vt:lpstr>'ER ordentlich'!Drucktitel</vt:lpstr>
      <vt:lpstr>'IR detailliert'!Drucktitel</vt:lpstr>
      <vt:lpstr>'IR ordentlich'!Drucktitel</vt:lpstr>
      <vt:lpstr>Nachtragskredite!Drucktitel</vt:lpstr>
      <vt:lpstr>Ausgabenbewilligung!Print_Area</vt:lpstr>
      <vt:lpstr>Beteiligungsspiegel!Print_Area</vt:lpstr>
      <vt:lpstr>'Bilanz 3stellig'!Print_Area</vt:lpstr>
      <vt:lpstr>'Entwicklung und Kennzahlen'!Print_Titles</vt:lpstr>
      <vt:lpstr>'ER detailliert'!Print_Titles</vt:lpstr>
      <vt:lpstr>'ER funktional'!Print_Titles</vt:lpstr>
      <vt:lpstr>'ER gestuft'!Print_Titles</vt:lpstr>
      <vt:lpstr>'ER ordentlich'!Print_Titles</vt:lpstr>
      <vt:lpstr>Gesamtübersicht!Print_Titles</vt:lpstr>
      <vt:lpstr>'IR Arten'!Print_Titles</vt:lpstr>
      <vt:lpstr>'IR detailliert'!Print_Titles</vt:lpstr>
      <vt:lpstr>'IR funktional'!Print_Titles</vt:lpstr>
      <vt:lpstr>'IR ordentlich'!Print_Titles</vt:lpstr>
      <vt:lpstr>Nachtragskredite!Print_Titles</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Maissen</dc:creator>
  <cp:lastModifiedBy>Alex Maissen</cp:lastModifiedBy>
  <cp:lastPrinted>2021-12-20T08:19:00Z</cp:lastPrinted>
  <dcterms:created xsi:type="dcterms:W3CDTF">2019-10-15T14:01:27Z</dcterms:created>
  <dcterms:modified xsi:type="dcterms:W3CDTF">2021-12-20T08:26:34Z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