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faesslerr\Downloads\"/>
    </mc:Choice>
  </mc:AlternateContent>
  <bookViews>
    <workbookView xWindow="1095" yWindow="720" windowWidth="21735" windowHeight="13590"/>
  </bookViews>
  <sheets>
    <sheet name="Tabelle1" sheetId="1" r:id="rId1"/>
  </sheets>
  <definedNames>
    <definedName name="_xlnm.Print_Area" localSheetId="0">Tabelle1!$A$1:$I$24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1" l="1"/>
  <c r="F9" i="1"/>
  <c r="F8" i="1"/>
  <c r="B16" i="1" l="1"/>
  <c r="B14" i="1" l="1"/>
  <c r="B15" i="1"/>
  <c r="I11" i="1" l="1"/>
  <c r="I6" i="1"/>
  <c r="I10" i="1" l="1"/>
  <c r="I12" i="1"/>
  <c r="C5" i="1"/>
  <c r="B13" i="1" l="1"/>
  <c r="B18" i="1" s="1"/>
  <c r="F6" i="1" l="1"/>
  <c r="F7" i="1" l="1"/>
  <c r="F11" i="1" s="1"/>
  <c r="F10" i="1" l="1"/>
  <c r="F12" i="1"/>
</calcChain>
</file>

<file path=xl/sharedStrings.xml><?xml version="1.0" encoding="utf-8"?>
<sst xmlns="http://schemas.openxmlformats.org/spreadsheetml/2006/main" count="32" uniqueCount="28">
  <si>
    <t>Reineinkommen</t>
  </si>
  <si>
    <t>Reinvermögen</t>
  </si>
  <si>
    <t>Tarif</t>
  </si>
  <si>
    <t>Entlastungsabzug</t>
  </si>
  <si>
    <t>Sozialabzug</t>
  </si>
  <si>
    <t>Kontrollrechnung Entlastungsabzug</t>
  </si>
  <si>
    <t>Schwelle Kinder</t>
  </si>
  <si>
    <t>Steuerbares Einkommen</t>
  </si>
  <si>
    <t>./. Reineinkommen</t>
  </si>
  <si>
    <t>Alters-/Rentnerabzug</t>
  </si>
  <si>
    <t>Kontrollrechnung Alters-/Rentnerabzug</t>
  </si>
  <si>
    <t>Berechnungshilfe zum degressiven Entlastungsabzug und zum degressiven Alters- bzw. Rentnerabzug</t>
  </si>
  <si>
    <t>Alter über 65 Jahre oder Bezug einer ganzen IV-Rente</t>
  </si>
  <si>
    <r>
      <t xml:space="preserve">Anzahl minderjährige Kinder </t>
    </r>
    <r>
      <rPr>
        <sz val="8"/>
        <rFont val="Arial"/>
        <family val="2"/>
      </rPr>
      <t>1)</t>
    </r>
  </si>
  <si>
    <r>
      <t xml:space="preserve">Anzahl Kinder in Ausbildung </t>
    </r>
    <r>
      <rPr>
        <sz val="8"/>
        <rFont val="Arial"/>
        <family val="2"/>
      </rPr>
      <t>2)</t>
    </r>
  </si>
  <si>
    <r>
      <rPr>
        <sz val="8"/>
        <rFont val="Arial"/>
        <family val="2"/>
      </rPr>
      <t>1)</t>
    </r>
    <r>
      <rPr>
        <sz val="11"/>
        <rFont val="Arial"/>
        <family val="2"/>
      </rPr>
      <t xml:space="preserve"> Sofern ein Kinderabzug gemäss § 35 Abs. 1 Bst. c StG geltend gemacht werden kann</t>
    </r>
  </si>
  <si>
    <r>
      <rPr>
        <sz val="8"/>
        <rFont val="Arial"/>
        <family val="2"/>
      </rPr>
      <t>2)</t>
    </r>
    <r>
      <rPr>
        <sz val="11"/>
        <rFont val="Arial"/>
        <family val="2"/>
      </rPr>
      <t xml:space="preserve"> Sofern ein Kinderabzug gemäss § 35 Abs. 1 Bst. d StG geltend gemacht werden kann</t>
    </r>
  </si>
  <si>
    <t>Schwelle Steuerpflichtige/r</t>
  </si>
  <si>
    <t>./. 10% des Reinvermögens</t>
  </si>
  <si>
    <t>= Bemessungsgrundlage</t>
  </si>
  <si>
    <t>Davon 30%</t>
  </si>
  <si>
    <r>
      <rPr>
        <sz val="8"/>
        <color theme="1"/>
        <rFont val="Arial"/>
        <family val="2"/>
      </rPr>
      <t xml:space="preserve">3) </t>
    </r>
    <r>
      <rPr>
        <sz val="11"/>
        <color theme="1"/>
        <rFont val="Arial"/>
        <family val="2"/>
      </rPr>
      <t>Bei Verheirateten pro Ehepaar</t>
    </r>
  </si>
  <si>
    <r>
      <rPr>
        <sz val="8"/>
        <color theme="1"/>
        <rFont val="Arial"/>
        <family val="2"/>
      </rPr>
      <t xml:space="preserve">5) </t>
    </r>
    <r>
      <rPr>
        <sz val="11"/>
        <color theme="1"/>
        <rFont val="Arial"/>
        <family val="2"/>
      </rPr>
      <t>Bei Verheirateten pro Ehepaar</t>
    </r>
  </si>
  <si>
    <r>
      <t>Davon 20% (Max. CHF 4'000/8'000</t>
    </r>
    <r>
      <rPr>
        <sz val="8"/>
        <color theme="1"/>
        <rFont val="Arial"/>
        <family val="2"/>
      </rPr>
      <t xml:space="preserve"> 4)</t>
    </r>
    <r>
      <rPr>
        <sz val="11"/>
        <color theme="1"/>
        <rFont val="Arial"/>
        <family val="2"/>
      </rPr>
      <t>)</t>
    </r>
  </si>
  <si>
    <r>
      <rPr>
        <sz val="8"/>
        <color theme="1"/>
        <rFont val="Arial"/>
        <family val="2"/>
      </rPr>
      <t xml:space="preserve">4) </t>
    </r>
    <r>
      <rPr>
        <sz val="11"/>
        <color theme="1"/>
        <rFont val="Arial"/>
        <family val="2"/>
      </rPr>
      <t>Bei Ehepaaren</t>
    </r>
  </si>
  <si>
    <t>Merkblatt Degressive Sozialabzüge (Entlastungs- und Alters-/Rentnerabzug)</t>
  </si>
  <si>
    <r>
      <t>= Entlastungsabzug</t>
    </r>
    <r>
      <rPr>
        <b/>
        <sz val="8"/>
        <color theme="1"/>
        <rFont val="Arial"/>
        <family val="2"/>
      </rPr>
      <t xml:space="preserve"> 3)</t>
    </r>
  </si>
  <si>
    <r>
      <t>= Alters-/Rentnerabzug</t>
    </r>
    <r>
      <rPr>
        <b/>
        <sz val="8"/>
        <color theme="1"/>
        <rFont val="Arial"/>
        <family val="2"/>
      </rPr>
      <t xml:space="preserve"> 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</si>
</sst>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CHF&quot;* #,##0;&quot;CHF&quot;* \-#,##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 applyAlignment="1">
      <alignment horizontal="center"/>
    </xf>
    <xf numFmtId="3" fontId="2" fillId="3" borderId="0" xfId="0" applyNumberFormat="1" applyFont="1" applyFill="1"/>
    <xf numFmtId="0" fontId="3" fillId="4" borderId="0" xfId="0" applyFont="1" applyFill="1"/>
    <xf numFmtId="0" fontId="2" fillId="4" borderId="0" xfId="0" applyFont="1" applyFill="1"/>
    <xf numFmtId="3" fontId="2" fillId="4" borderId="0" xfId="0" applyNumberFormat="1" applyFont="1" applyFill="1"/>
    <xf numFmtId="0" fontId="2" fillId="4" borderId="0" xfId="0" quotePrefix="1" applyFont="1" applyFill="1"/>
    <xf numFmtId="0" fontId="5" fillId="5" borderId="0" xfId="0" applyFont="1" applyFill="1"/>
    <xf numFmtId="3" fontId="2" fillId="2" borderId="0" xfId="0" applyNumberFormat="1" applyFont="1" applyFill="1" applyBorder="1" applyAlignment="1" applyProtection="1">
      <alignment horizontal="right"/>
      <protection locked="0"/>
    </xf>
    <xf numFmtId="3" fontId="2" fillId="2" borderId="0" xfId="0" applyNumberFormat="1" applyFont="1" applyFill="1" applyBorder="1" applyProtection="1">
      <protection locked="0"/>
    </xf>
    <xf numFmtId="0" fontId="6" fillId="3" borderId="0" xfId="0" applyFont="1" applyFill="1"/>
    <xf numFmtId="0" fontId="2" fillId="4" borderId="1" xfId="0" applyFont="1" applyFill="1" applyBorder="1"/>
    <xf numFmtId="164" fontId="2" fillId="2" borderId="0" xfId="0" applyNumberFormat="1" applyFont="1" applyFill="1" applyBorder="1" applyAlignment="1" applyProtection="1">
      <alignment horizontal="right"/>
      <protection locked="0"/>
    </xf>
    <xf numFmtId="164" fontId="2" fillId="2" borderId="0" xfId="0" applyNumberFormat="1" applyFont="1" applyFill="1" applyBorder="1" applyProtection="1">
      <protection locked="0"/>
    </xf>
    <xf numFmtId="164" fontId="2" fillId="3" borderId="0" xfId="0" applyNumberFormat="1" applyFont="1" applyFill="1"/>
    <xf numFmtId="164" fontId="5" fillId="5" borderId="0" xfId="0" applyNumberFormat="1" applyFont="1" applyFill="1"/>
    <xf numFmtId="164" fontId="2" fillId="4" borderId="0" xfId="0" applyNumberFormat="1" applyFont="1" applyFill="1"/>
    <xf numFmtId="164" fontId="2" fillId="4" borderId="1" xfId="0" applyNumberFormat="1" applyFont="1" applyFill="1" applyBorder="1"/>
    <xf numFmtId="0" fontId="9" fillId="3" borderId="0" xfId="1" applyFill="1"/>
    <xf numFmtId="0" fontId="3" fillId="4" borderId="2" xfId="0" quotePrefix="1" applyFont="1" applyFill="1" applyBorder="1"/>
    <xf numFmtId="164" fontId="3" fillId="4" borderId="2" xfId="0" applyNumberFormat="1" applyFont="1" applyFill="1" applyBorder="1"/>
    <xf numFmtId="0" fontId="1" fillId="3" borderId="0" xfId="0" applyFont="1" applyFill="1" applyAlignment="1">
      <alignment horizontal="left"/>
    </xf>
  </cellXfs>
  <cellStyles count="2">
    <cellStyle name="Link" xfId="1" builtinId="8"/>
    <cellStyle name="Standard" xfId="0" builtinId="0"/>
  </cellStyles>
  <dxfs count="1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z.ch/public/upload/assets/58341/Merkblatt_Degressive_Sozialabzuege_Entlastungsabzug_und_Alters-_Rentnerabzu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25"/>
  <sheetViews>
    <sheetView tabSelected="1" zoomScaleNormal="100" zoomScaleSheetLayoutView="85" workbookViewId="0">
      <selection activeCell="A24" sqref="A24"/>
    </sheetView>
  </sheetViews>
  <sheetFormatPr baseColWidth="10" defaultColWidth="0" defaultRowHeight="14.25" zeroHeight="1" x14ac:dyDescent="0.2"/>
  <cols>
    <col min="1" max="1" width="51.85546875" style="1" customWidth="1"/>
    <col min="2" max="2" width="17" style="1" customWidth="1"/>
    <col min="3" max="3" width="11.42578125" style="1" customWidth="1"/>
    <col min="4" max="4" width="16.85546875" style="1" customWidth="1"/>
    <col min="5" max="5" width="38" style="1" customWidth="1"/>
    <col min="6" max="6" width="17" style="1" customWidth="1"/>
    <col min="7" max="7" width="4.42578125" style="1" customWidth="1"/>
    <col min="8" max="8" width="38" style="1" customWidth="1"/>
    <col min="9" max="9" width="17" style="1" customWidth="1"/>
    <col min="10" max="10" width="11.42578125" style="1" customWidth="1"/>
    <col min="11" max="16384" width="11.42578125" style="1" hidden="1"/>
  </cols>
  <sheetData>
    <row r="1" spans="1:9" ht="15.75" x14ac:dyDescent="0.25">
      <c r="A1" s="23" t="s">
        <v>11</v>
      </c>
      <c r="B1" s="23"/>
      <c r="C1" s="23"/>
      <c r="D1" s="23"/>
      <c r="E1" s="23"/>
      <c r="F1" s="23"/>
      <c r="G1" s="23"/>
      <c r="H1" s="23"/>
      <c r="I1" s="23"/>
    </row>
    <row r="2" spans="1:9" x14ac:dyDescent="0.2"/>
    <row r="3" spans="1:9" ht="15" x14ac:dyDescent="0.25">
      <c r="B3" s="2"/>
    </row>
    <row r="4" spans="1:9" ht="15" x14ac:dyDescent="0.25">
      <c r="A4" s="1" t="s">
        <v>2</v>
      </c>
      <c r="B4" s="10"/>
      <c r="E4" s="5" t="s">
        <v>5</v>
      </c>
      <c r="F4" s="6"/>
      <c r="H4" s="5" t="s">
        <v>10</v>
      </c>
      <c r="I4" s="6"/>
    </row>
    <row r="5" spans="1:9" ht="15" x14ac:dyDescent="0.25">
      <c r="A5" s="12" t="s">
        <v>12</v>
      </c>
      <c r="B5" s="11">
        <v>0</v>
      </c>
      <c r="C5" s="3" t="str">
        <f>IF(AND(B5=2,OR(B4="Alleinstehend",B4="Alleinerziehend")),"Fehler","")</f>
        <v/>
      </c>
      <c r="E5" s="6"/>
      <c r="F5" s="7"/>
      <c r="H5" s="6"/>
      <c r="I5" s="6"/>
    </row>
    <row r="6" spans="1:9" x14ac:dyDescent="0.2">
      <c r="A6" s="12" t="s">
        <v>13</v>
      </c>
      <c r="B6" s="11">
        <v>0</v>
      </c>
      <c r="E6" s="6" t="s">
        <v>17</v>
      </c>
      <c r="F6" s="18">
        <f>IF(OR(B4="Alleinstehend",B4="Alleinerziehend"),35000,70000)</f>
        <v>70000</v>
      </c>
      <c r="H6" s="6" t="s">
        <v>17</v>
      </c>
      <c r="I6" s="18">
        <f>60000</f>
        <v>60000</v>
      </c>
    </row>
    <row r="7" spans="1:9" x14ac:dyDescent="0.2">
      <c r="A7" s="12" t="s">
        <v>14</v>
      </c>
      <c r="B7" s="11">
        <v>0</v>
      </c>
      <c r="E7" s="6" t="s">
        <v>6</v>
      </c>
      <c r="F7" s="18">
        <f>(B6+B7)*25000</f>
        <v>0</v>
      </c>
      <c r="H7" s="6" t="s">
        <v>8</v>
      </c>
      <c r="I7" s="18">
        <f>IF(B4="Verheiratet",IF(B8&lt;0,0,B8)/2,IF(B8&lt;0,0,B8))</f>
        <v>0</v>
      </c>
    </row>
    <row r="8" spans="1:9" x14ac:dyDescent="0.2">
      <c r="A8" s="1" t="s">
        <v>0</v>
      </c>
      <c r="B8" s="14">
        <v>0</v>
      </c>
      <c r="E8" s="6" t="s">
        <v>8</v>
      </c>
      <c r="F8" s="18">
        <f>IF(B8&lt;0,0,B8)</f>
        <v>0</v>
      </c>
      <c r="H8" s="6"/>
      <c r="I8" s="18"/>
    </row>
    <row r="9" spans="1:9" x14ac:dyDescent="0.2">
      <c r="A9" s="1" t="s">
        <v>1</v>
      </c>
      <c r="B9" s="15">
        <v>0</v>
      </c>
      <c r="E9" s="8" t="s">
        <v>18</v>
      </c>
      <c r="F9" s="18">
        <f>IF(B9&lt;0,0,B9)*10/100</f>
        <v>0</v>
      </c>
      <c r="H9" s="6"/>
      <c r="I9" s="18"/>
    </row>
    <row r="10" spans="1:9" x14ac:dyDescent="0.2">
      <c r="B10" s="4"/>
      <c r="E10" s="13" t="s">
        <v>19</v>
      </c>
      <c r="F10" s="19">
        <f>(F6+F7-IF(F8&lt;0,0,F8)-IF(F9&lt;0,0,F9))</f>
        <v>70000</v>
      </c>
      <c r="H10" s="13" t="s">
        <v>19</v>
      </c>
      <c r="I10" s="19">
        <f>(I6-IF(I7&lt;0,0,I7))*B5</f>
        <v>0</v>
      </c>
    </row>
    <row r="11" spans="1:9" x14ac:dyDescent="0.2">
      <c r="B11" s="4"/>
      <c r="E11" s="6" t="s">
        <v>20</v>
      </c>
      <c r="F11" s="18">
        <f>(F6+F7-IF(F8&lt;0,0,F8)-IF(F9&lt;0,0,F9))*30/100</f>
        <v>21000</v>
      </c>
      <c r="H11" s="6" t="s">
        <v>23</v>
      </c>
      <c r="I11" s="18">
        <f>(I6-IF(I7&lt;0,0,I7))*20/100*B5</f>
        <v>0</v>
      </c>
    </row>
    <row r="12" spans="1:9" ht="15.75" thickBot="1" x14ac:dyDescent="0.3">
      <c r="B12" s="4"/>
      <c r="E12" s="21" t="s">
        <v>26</v>
      </c>
      <c r="F12" s="22">
        <f>IF(F11&lt;0,0,F11)</f>
        <v>21000</v>
      </c>
      <c r="H12" s="21" t="s">
        <v>27</v>
      </c>
      <c r="I12" s="22">
        <f>IF(IF(I11&gt;B5*4000,B5*4000,I11)&lt;0,0,IF(I11&gt;B5*4000,B5*4000,I11))</f>
        <v>0</v>
      </c>
    </row>
    <row r="13" spans="1:9" ht="15" thickTop="1" x14ac:dyDescent="0.2">
      <c r="A13" s="1" t="s">
        <v>0</v>
      </c>
      <c r="B13" s="16">
        <f>B8</f>
        <v>0</v>
      </c>
      <c r="I13" s="4"/>
    </row>
    <row r="14" spans="1:9" ht="15" x14ac:dyDescent="0.25">
      <c r="A14" s="9" t="s">
        <v>3</v>
      </c>
      <c r="B14" s="17">
        <f>IF((IF(OR(B4="Alleinstehend",B4="Alleinerziehend"),35000,70000)+(B6+B7)*25000-IF(B8&lt;0,0,B8)-IF(B9*10/100&lt;0,0,B9*10/100))*30/100&lt;0,0,(IF(OR(B4="Alleinstehend",B4="Alleinerziehend"),35000,70000)+(B6+B7)*25000-IF(B8&lt;0,0,B8)-IF(B9*10/100&lt;0,0,B9*10/100))*30/100)</f>
        <v>21000</v>
      </c>
    </row>
    <row r="15" spans="1:9" ht="15" x14ac:dyDescent="0.25">
      <c r="A15" s="9" t="s">
        <v>9</v>
      </c>
      <c r="B15" s="17">
        <f>IF(IF((60000-IF(IF(B4="Verheiratet",B8/2,B8)&lt;0,0,IF(B4="Verheiratet",B8/2,B8)))*20/100*B5&gt;B5*4000,B5*4000,(60000-IF(IF(B4="Verheiratet",B8/2,B8)&lt;0,0,IF(B4="Verheiratet",B8/2,B8)))*20/100*B5)&lt;0,0,IF((60000-IF(IF(B4="Verheiratet",B8/2,B8)&lt;0,0,IF(B4="Verheiratet",B8/2,B8)))*20/100*B5&gt;B5*4000,B5*4000,(60000-IF(IF(B4="Verheiratet",B8/2,B8)&lt;0,0,IF(B4="Verheiratet",B8/2,B8)))*20/100*B5))</f>
        <v>0</v>
      </c>
    </row>
    <row r="16" spans="1:9" x14ac:dyDescent="0.2">
      <c r="A16" s="1" t="s">
        <v>4</v>
      </c>
      <c r="B16" s="16">
        <f>IF(B4="Alleinstehend",3200,IF(B4="Alleinerziehend",9500,6400)) +B6*9000+B7*11000</f>
        <v>6400</v>
      </c>
    </row>
    <row r="17" spans="1:8" x14ac:dyDescent="0.2">
      <c r="B17" s="16"/>
    </row>
    <row r="18" spans="1:8" ht="15" x14ac:dyDescent="0.25">
      <c r="A18" s="9" t="s">
        <v>7</v>
      </c>
      <c r="B18" s="17">
        <f>IF(B13-B14-B15-B16&lt;0,0,B13-B14-B15-B16)</f>
        <v>0</v>
      </c>
    </row>
    <row r="19" spans="1:8" x14ac:dyDescent="0.2">
      <c r="B19" s="4"/>
    </row>
    <row r="20" spans="1:8" x14ac:dyDescent="0.2"/>
    <row r="21" spans="1:8" x14ac:dyDescent="0.2">
      <c r="A21" s="12" t="s">
        <v>15</v>
      </c>
      <c r="H21" s="1" t="s">
        <v>24</v>
      </c>
    </row>
    <row r="22" spans="1:8" x14ac:dyDescent="0.2">
      <c r="A22" s="12" t="s">
        <v>16</v>
      </c>
      <c r="E22" s="1" t="s">
        <v>21</v>
      </c>
      <c r="H22" s="1" t="s">
        <v>22</v>
      </c>
    </row>
    <row r="23" spans="1:8" x14ac:dyDescent="0.2"/>
    <row r="24" spans="1:8" ht="15" x14ac:dyDescent="0.25">
      <c r="A24" s="20" t="s">
        <v>25</v>
      </c>
    </row>
    <row r="25" spans="1:8" x14ac:dyDescent="0.2"/>
  </sheetData>
  <sheetProtection algorithmName="SHA-512" hashValue="7J8twqUccczxN2bEd5ao78wzD/5doTwC2yuav2/RK/SHdXSvrTbDV8snLLsU67SepUa9T2cQTAiPxflot+REgg==" saltValue="92K1zLH+JxbsyxBgsiP/HQ==" spinCount="100000" sheet="1" formatColumns="0"/>
  <mergeCells count="1">
    <mergeCell ref="A1:I1"/>
  </mergeCells>
  <conditionalFormatting sqref="B4:B9">
    <cfRule type="expression" dxfId="0" priority="1">
      <formula>IF(B4="",1,0)</formula>
    </cfRule>
  </conditionalFormatting>
  <dataValidations count="2">
    <dataValidation type="list" allowBlank="1" showInputMessage="1" showErrorMessage="1" sqref="B5">
      <formula1>"0,1,2"</formula1>
    </dataValidation>
    <dataValidation type="list" allowBlank="1" showInputMessage="1" showErrorMessage="1" sqref="B4">
      <formula1>"Alleinstehend,Alleinerziehend,Verheiratet"</formula1>
    </dataValidation>
  </dataValidations>
  <hyperlinks>
    <hyperlink ref="A24" r:id="rId1"/>
  </hyperlinks>
  <pageMargins left="0.7" right="0.7" top="0.78740157499999996" bottom="0.78740157499999996" header="0.3" footer="0.3"/>
  <pageSetup paperSize="9" scale="62" orientation="landscape" verticalDpi="1200" r:id="rId2"/>
  <headerFooter>
    <oddHeader>&amp;C&amp;K00-049Berechnungshilfe Entlastungs- und Rentnerabzug</oddHeader>
    <oddFooter>&amp;C&amp;K00-049&amp;D / Steuerverwaltung Schwyz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Kantonale Verwaltung Schwyz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Brunner</dc:creator>
  <cp:lastModifiedBy>Robert Fässler</cp:lastModifiedBy>
  <cp:lastPrinted>2022-02-03T13:08:33Z</cp:lastPrinted>
  <dcterms:created xsi:type="dcterms:W3CDTF">2021-09-22T10:35:49Z</dcterms:created>
  <dcterms:modified xsi:type="dcterms:W3CDTF">2024-01-04T09:06:14Z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