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V\Gemeinden\HRM2 Gemeinden\Geldflussrechnung\"/>
    </mc:Choice>
  </mc:AlternateContent>
  <bookViews>
    <workbookView xWindow="0" yWindow="0" windowWidth="28800" windowHeight="13890" tabRatio="718" activeTab="1"/>
  </bookViews>
  <sheets>
    <sheet name="Geldflussrechnung" sheetId="7" r:id="rId1"/>
    <sheet name="Geldflussrechnung Erfassung" sheetId="8" r:id="rId2"/>
    <sheet name="Geldflussrechnung Definition" sheetId="6" r:id="rId3"/>
  </sheets>
  <definedNames>
    <definedName name="_AMO_UniqueIdentifier" hidden="1">"'eccd3138-a8d6-4f35-a13f-cecd0abde59c'"</definedName>
    <definedName name="DeAnfBestand" localSheetId="0">#REF!</definedName>
    <definedName name="DeAnfBestand" localSheetId="1">#REF!</definedName>
    <definedName name="DeAnfBestand">#REF!</definedName>
    <definedName name="DeBuchBetrag" localSheetId="0">#REF!</definedName>
    <definedName name="DeBuchBetrag" localSheetId="1">#REF!</definedName>
    <definedName name="DeBuchBetrag">#REF!</definedName>
    <definedName name="DeBuchSaldo" localSheetId="0">#REF!</definedName>
    <definedName name="DeBuchSaldo" localSheetId="1">#REF!</definedName>
    <definedName name="DeBuchSaldo">#REF!</definedName>
    <definedName name="DeKontoNr" localSheetId="0">#REF!</definedName>
    <definedName name="DeKontoNr" localSheetId="1">#REF!</definedName>
    <definedName name="DeKontoNr">#REF!</definedName>
    <definedName name="DeSHKonto" localSheetId="0">#REF!</definedName>
    <definedName name="DeSHKonto" localSheetId="1">#REF!</definedName>
    <definedName name="DeSHKonto">#REF!</definedName>
    <definedName name="_xlnm.Print_Area" localSheetId="0">Geldflussrechnung!$A$1:$C$53</definedName>
    <definedName name="_xlnm.Print_Area" localSheetId="2">'Geldflussrechnung Definition'!$A$1:$C$54</definedName>
    <definedName name="_xlnm.Print_Area" localSheetId="1">'Geldflussrechnung Erfassung'!$A$1:$E$83</definedName>
    <definedName name="Sachgruppen" localSheetId="0">#REF!</definedName>
    <definedName name="Sachgruppen" localSheetId="1">#REF!</definedName>
    <definedName name="Sachgruppen">#REF!</definedName>
    <definedName name="SAPBEXrevision" hidden="1">1</definedName>
    <definedName name="SAPBEXsysID" hidden="1">"P19"</definedName>
    <definedName name="SAPBEXwbID" hidden="1">"3WXD0ZV0SF4ESR41T24F14N1L"</definedName>
    <definedName name="SgAnfBestand" localSheetId="0">#REF!</definedName>
    <definedName name="SgAnfBestand" localSheetId="1">#REF!</definedName>
    <definedName name="SgAnfBestand">#REF!</definedName>
    <definedName name="SgEndBestand" localSheetId="0">#REF!</definedName>
    <definedName name="SgEndBestand" localSheetId="1">#REF!</definedName>
    <definedName name="SgEndBestand">#REF!</definedName>
    <definedName name="SgNr" localSheetId="0">#REF!</definedName>
    <definedName name="SgNr" localSheetId="1">#REF!</definedName>
    <definedName name="SgNr">#REF!</definedName>
    <definedName name="SgSachgruppe" localSheetId="0">#REF!</definedName>
    <definedName name="SgSachgruppe" localSheetId="1">#REF!</definedName>
    <definedName name="SgSachgruppe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7" l="1"/>
  <c r="C30" i="7" l="1"/>
  <c r="C28" i="7"/>
  <c r="D82" i="8" l="1"/>
  <c r="C7" i="7" l="1"/>
  <c r="D63" i="8" l="1"/>
  <c r="D64" i="8"/>
  <c r="D65" i="8"/>
  <c r="D66" i="8"/>
  <c r="D62" i="8"/>
  <c r="D56" i="8"/>
  <c r="D57" i="8"/>
  <c r="D58" i="8"/>
  <c r="D59" i="8"/>
  <c r="D60" i="8"/>
  <c r="D61" i="8"/>
  <c r="D55" i="8"/>
  <c r="D49" i="8"/>
  <c r="D50" i="8" s="1"/>
  <c r="C37" i="7" l="1"/>
  <c r="D67" i="8"/>
  <c r="C36" i="7"/>
  <c r="C51" i="7"/>
  <c r="C50" i="7"/>
  <c r="C43" i="7"/>
  <c r="C42" i="7"/>
  <c r="C35" i="7"/>
  <c r="C34" i="7"/>
  <c r="C31" i="7"/>
  <c r="C27" i="7"/>
  <c r="C26" i="7"/>
  <c r="C25" i="7"/>
  <c r="C21" i="7"/>
  <c r="C20" i="7"/>
  <c r="C19" i="7"/>
  <c r="C18" i="7"/>
  <c r="C17" i="7"/>
  <c r="C16" i="7"/>
  <c r="C15" i="7"/>
  <c r="C14" i="7"/>
  <c r="C13" i="7"/>
  <c r="C12" i="7"/>
  <c r="C11" i="7"/>
  <c r="C9" i="7"/>
  <c r="C8" i="7"/>
  <c r="C52" i="7" l="1"/>
  <c r="C44" i="7"/>
  <c r="C38" i="7"/>
  <c r="C32" i="7"/>
  <c r="C6" i="7"/>
  <c r="C5" i="7"/>
  <c r="D74" i="8"/>
  <c r="D16" i="8"/>
  <c r="D41" i="8" s="1"/>
  <c r="C40" i="7" l="1"/>
  <c r="C10" i="7"/>
  <c r="C23" i="7" s="1"/>
  <c r="D69" i="8"/>
  <c r="D76" i="8" l="1"/>
  <c r="D83" i="8" s="1"/>
  <c r="C46" i="7"/>
  <c r="C53" i="7" s="1"/>
</calcChain>
</file>

<file path=xl/sharedStrings.xml><?xml version="1.0" encoding="utf-8"?>
<sst xmlns="http://schemas.openxmlformats.org/spreadsheetml/2006/main" count="313" uniqueCount="117">
  <si>
    <t>Flüssige Mittel und kurzfristige Geldanlagen</t>
  </si>
  <si>
    <t>Forderungen</t>
  </si>
  <si>
    <t>Vorräte und angefangene Arbeiten</t>
  </si>
  <si>
    <t>-</t>
  </si>
  <si>
    <t>Geldfluss aus Finanzierungstätigkeit</t>
  </si>
  <si>
    <t>Konten / Sachgruppen</t>
  </si>
  <si>
    <t>Geldfluss aus betrieblicher Tätigkeit (Cashflow)</t>
  </si>
  <si>
    <t>=</t>
  </si>
  <si>
    <t>Stand flüssige Mittel per 1.1.</t>
  </si>
  <si>
    <t>Stand flüssige Mittel per 31.12.</t>
  </si>
  <si>
    <t>Zunahme (+) / Abnahme (-) Flüssige Mittel</t>
  </si>
  <si>
    <t>Geldfluss aus Anlagentätigkeit ins Finanzvermögen</t>
  </si>
  <si>
    <t>Geldfluss aus Investitions- und Anlagentätigkeit</t>
  </si>
  <si>
    <t>Geldfluss aus Investitionstätigkeit ins Verwaltungsvermögen</t>
  </si>
  <si>
    <t>Kontrollrechnung</t>
  </si>
  <si>
    <t>9000 (+) / 9001 (-)</t>
  </si>
  <si>
    <t>Kontrolltotal</t>
  </si>
  <si>
    <t>Veränderung Flüssige Mittel (= Fonds Geld)</t>
  </si>
  <si>
    <t>Geldflussrechnung (Jahresrechnung)</t>
  </si>
  <si>
    <t>9010 (+) / 9011 (-)</t>
  </si>
  <si>
    <t>Abschreibungen, Abschreibungen IB, zusätzliche Abschreibungen</t>
  </si>
  <si>
    <t>WB Darlehen und Beteiligungen</t>
  </si>
  <si>
    <t>3410 / 3411 / 4411 / 4419</t>
  </si>
  <si>
    <t>3440 / 3441 / 4440 / 4441/ 4442 / 4443 / 4449</t>
  </si>
  <si>
    <t>realisierte Kursverluste auf Finanzanlagen FV / Realisierte Verluste auf SA FV / Gewinne aus Verkäufen von SA FV / übrige realisierte Gewinne aus FV</t>
  </si>
  <si>
    <t>WB Finanzanlagen FV / WB SA FV / Marktwertanpassungen Wertschriften FV/ Marktwertanpassungen Darlehen FV / Marktwertanpassungen Beteiligungen FV / Marktwertanpassungen Lg FV / Marktwertanpassungen übrige SA FV</t>
  </si>
  <si>
    <t>laufende Verbindlichkeiten</t>
  </si>
  <si>
    <t xml:space="preserve">kurzfristige Rückstellungen </t>
  </si>
  <si>
    <t>langfristige Rückstellungen</t>
  </si>
  <si>
    <t>431 / 432</t>
  </si>
  <si>
    <t>aktivierte Eigenleistungen / Bestandesänderungen Eigenleistungen</t>
  </si>
  <si>
    <t>(+) Zunahme / (-) Abnahme Laufende Verbindlichkeiten</t>
  </si>
  <si>
    <t>(+) Zunahme / (-) Abnahme Passive Rechnungsabgrenzungen</t>
  </si>
  <si>
    <t xml:space="preserve">(+) Bildung / (-) Auflösung kurzfristige Rückstellungen </t>
  </si>
  <si>
    <t>(+) Bildung / (-) Auflösung langfristige Rückstellungen</t>
  </si>
  <si>
    <t>(-) Aktivierung Eigenleistungen, Bestandesveränderungen</t>
  </si>
  <si>
    <t>(+) Abnahme / (-) Zunahme Forderungen</t>
  </si>
  <si>
    <t>(+) Abnahme / (-) Zunahme Aktive Rechnungsabgrenzungen</t>
  </si>
  <si>
    <t>(+) Abnahme / (-) Zunahme Vorräte und angefangene Arbeiten</t>
  </si>
  <si>
    <t>(+) Verluste / (-) Gewinne auf Finanzvermögen (realisiert)</t>
  </si>
  <si>
    <t>(+) Ertragsüberschuss, (-) Aufwandüberschuss (Jahresergebnis)</t>
  </si>
  <si>
    <t>(+) Abschreibungen Verwaltungsvermögen</t>
  </si>
  <si>
    <t>(+) Wertberichtigungen VV</t>
  </si>
  <si>
    <t>(+) Wertberichtigungen / (-) Wertaufholungen Finanzvermögen (nicht realisiert)</t>
  </si>
  <si>
    <t>33 / 366 / 383</t>
  </si>
  <si>
    <t xml:space="preserve">364 / 365 </t>
  </si>
  <si>
    <t>(+) Abnahme / (-) Zunahme Aktive Rechnungsabgrenzungen IR</t>
  </si>
  <si>
    <t>(+) Zunahme / (-) Abnahme Passive Rechnungsabgrenzungen IR</t>
  </si>
  <si>
    <t>aktive Rechnungsabgrenzungen IR</t>
  </si>
  <si>
    <t>passive Rechnungsabgrenzungen IR</t>
  </si>
  <si>
    <t>(+) Aktivierung Eigenleistungen</t>
  </si>
  <si>
    <t>(-) Investitionsausgaben Verwaltungsvermögen</t>
  </si>
  <si>
    <t>(+) Investitionseinnahmen Verwaltungsvermögen</t>
  </si>
  <si>
    <t>aktivierte Eigenleistungen</t>
  </si>
  <si>
    <t>Sachanlagen Finanzvermögen</t>
  </si>
  <si>
    <t>kurzfristige Finanzanlagen / Finanzanlagen</t>
  </si>
  <si>
    <t>(+) Abnahme / (-) Zunahme Finanzanlagen</t>
  </si>
  <si>
    <t>102 / 107</t>
  </si>
  <si>
    <t>(+) Abnahme / (-) Zunahme Sachanlagen FV</t>
  </si>
  <si>
    <t>(+) Zunahme / (-) Abnahme kurzfristige Finanzverbindlichkeiten</t>
  </si>
  <si>
    <t>(+) Zunahme / (-) Abnahme langfristige Finanzverbindlichkeiten</t>
  </si>
  <si>
    <t>kurzfristige Finanzverbindlichkeiten</t>
  </si>
  <si>
    <t>langfristige Finanzverbindlichkeiten</t>
  </si>
  <si>
    <t>Geldflussrechnung (Fonds Geld)</t>
  </si>
  <si>
    <t>Teilsumme 1</t>
  </si>
  <si>
    <t>Teilsumme 2</t>
  </si>
  <si>
    <t>Teilsumme 3</t>
  </si>
  <si>
    <t>Summe 2 = Teilsumme 2 + Teilsumme 3</t>
  </si>
  <si>
    <t>Total Summe 1 + Summe 2 + Summe 3</t>
  </si>
  <si>
    <t>(+) Selbstfinanzierungsüberschuss / (-) -fehlbetrag</t>
  </si>
  <si>
    <t>5 exkl. 59</t>
  </si>
  <si>
    <t>6 exkl. 69</t>
  </si>
  <si>
    <t>Bemerkungen</t>
  </si>
  <si>
    <t>Inhalte</t>
  </si>
  <si>
    <t>9001 (-)</t>
  </si>
  <si>
    <t>9000 (+)</t>
  </si>
  <si>
    <t>Erfassung Betrag</t>
  </si>
  <si>
    <t>9011 (-)</t>
  </si>
  <si>
    <t xml:space="preserve">9010 (+) </t>
  </si>
  <si>
    <t>Summe 1 = Teilsumme 1 + Zeilen 15 bis 37</t>
  </si>
  <si>
    <t>Summe 3 = Summe Zeilen 55 bis 56</t>
  </si>
  <si>
    <t>Konti</t>
  </si>
  <si>
    <t>Summe 1 = Teilsumme 1 + Zeilen 10 bis 20</t>
  </si>
  <si>
    <t>Summe 3 = Summe Zeilen 37 bis 38</t>
  </si>
  <si>
    <t>35 (+)</t>
  </si>
  <si>
    <t>45 (-)</t>
  </si>
  <si>
    <t>35 (+) / 45 (-)</t>
  </si>
  <si>
    <t>(-) Wertberichtigungen / (+) Wertaufholungen Finanzvermögen (nicht realisiert)</t>
  </si>
  <si>
    <t>(-) Verluste / (+) Gewinne auf Finanzvermögen (realisiert)</t>
  </si>
  <si>
    <t>Rechnung 2021</t>
  </si>
  <si>
    <t>104 exkl. 1046</t>
  </si>
  <si>
    <t>204 exkl. 2046</t>
  </si>
  <si>
    <t>Aktive Rechnungsabgrenzungen ER</t>
  </si>
  <si>
    <t>Passive Rechnungsabgrenzungen ER</t>
  </si>
  <si>
    <t>(+) Einlagen / (-) Entnahmen Spezialfinanzierungen EK</t>
  </si>
  <si>
    <t>(+) Einlagen / (-) Entnahmen Spezialfinanzierungen FK</t>
  </si>
  <si>
    <t>(+) Einlagen / (-) Entnahmen  Spezialfinanzierungen EK</t>
  </si>
  <si>
    <t>(+) Einlagen / (-) Entnahmen  Spezialfinanzierungen FK</t>
  </si>
  <si>
    <t>(+) Zunahme / (-) Abnahme Verbindlichkeiten / Forderungen ggü. Fonds  FK und EK (nicht in ER geführt)</t>
  </si>
  <si>
    <t>Verbindlichkeiten ggü. Fonds im FK und EK</t>
  </si>
  <si>
    <t>1091, 1092, 1093
2091, 2092, 2093, 291</t>
  </si>
  <si>
    <t>(+) Zunahme / (-) Abnahme Verbindlichkeiten / Forderungen ggü. Fonds  FK und EK</t>
  </si>
  <si>
    <t>(-) Auflösung passivierte Investitionsbeiträge</t>
  </si>
  <si>
    <t>(+) Zunahme / (-) Abnahme Verbindlichkeiten / Forderungen ggü. Fonds FK und EK (nicht in ER geführt)</t>
  </si>
  <si>
    <t>1091, 1092, 1093</t>
  </si>
  <si>
    <t>2091, 2092, 2093, 291</t>
  </si>
  <si>
    <t>zusätzlich eingefügt</t>
  </si>
  <si>
    <t>Bemerkung AFIN (Änderung gegenüber Vorversion)</t>
  </si>
  <si>
    <t>206 exkl. 2068</t>
  </si>
  <si>
    <t>(+) Abnahme / (-) Zunahme Darlehen im VV</t>
  </si>
  <si>
    <t>Verbindlichkeiten ggü. Fonds im FK</t>
  </si>
  <si>
    <t>Version 6, 1.8.2022</t>
  </si>
  <si>
    <t>2068 (IR-Konto 6371)</t>
  </si>
  <si>
    <r>
      <rPr>
        <u/>
        <sz val="10"/>
        <rFont val="Arial"/>
        <family val="2"/>
      </rPr>
      <t>Auflösung</t>
    </r>
    <r>
      <rPr>
        <sz val="10"/>
        <rFont val="Arial"/>
        <family val="2"/>
      </rPr>
      <t xml:space="preserve"> passivierter Anschlussgebühren</t>
    </r>
    <r>
      <rPr>
        <sz val="8"/>
        <rFont val="Arial"/>
        <family val="2"/>
      </rPr>
      <t xml:space="preserve"> (= Kontensaldo IR 6371)</t>
    </r>
  </si>
  <si>
    <t xml:space="preserve">neu via Konto IR xxxx.6371.xx </t>
  </si>
  <si>
    <r>
      <t>Auflösung passivierte Anschlussgebühren</t>
    </r>
    <r>
      <rPr>
        <sz val="8"/>
        <color theme="1"/>
        <rFont val="Arial"/>
        <family val="2"/>
      </rPr>
      <t xml:space="preserve"> (wird über IR xxxx.6371.xx gebucht)</t>
    </r>
  </si>
  <si>
    <t>Veränderung Darlehen im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</si>
</sst>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0000000000_ ;_ * \-#,##0.00000000000_ ;_ * &quot;-&quot;??_ ;_ @_ "/>
    <numFmt numFmtId="165" formatCode="0.00000000000"/>
    <numFmt numFmtId="166" formatCode="0.000000000000000"/>
  </numFmts>
  <fonts count="42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1"/>
      <charset val="2"/>
    </font>
    <font>
      <sz val="11"/>
      <color theme="1"/>
      <name val="Arial Black"/>
      <family val="2"/>
    </font>
    <font>
      <sz val="14"/>
      <name val="Arial Black"/>
      <family val="2"/>
    </font>
    <font>
      <sz val="1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 Black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</font>
    <font>
      <sz val="10"/>
      <name val="Arial"/>
      <family val="1"/>
      <charset val="2"/>
    </font>
    <font>
      <u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6" fillId="0" borderId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2" fillId="2" borderId="4" applyNumberFormat="0" applyProtection="0">
      <alignment vertical="center"/>
    </xf>
    <xf numFmtId="4" fontId="13" fillId="3" borderId="4" applyNumberFormat="0" applyProtection="0">
      <alignment vertical="center"/>
    </xf>
    <xf numFmtId="4" fontId="12" fillId="3" borderId="4" applyNumberFormat="0" applyProtection="0">
      <alignment horizontal="left" vertical="center" indent="1"/>
    </xf>
    <xf numFmtId="0" fontId="12" fillId="3" borderId="4" applyNumberFormat="0" applyProtection="0">
      <alignment horizontal="left" vertical="top" indent="1"/>
    </xf>
    <xf numFmtId="4" fontId="12" fillId="4" borderId="0" applyNumberFormat="0" applyProtection="0">
      <alignment horizontal="left" vertical="center" indent="1"/>
    </xf>
    <xf numFmtId="4" fontId="14" fillId="5" borderId="4" applyNumberFormat="0" applyProtection="0">
      <alignment horizontal="right" vertical="center"/>
    </xf>
    <xf numFmtId="4" fontId="14" fillId="6" borderId="4" applyNumberFormat="0" applyProtection="0">
      <alignment horizontal="right" vertical="center"/>
    </xf>
    <xf numFmtId="4" fontId="14" fillId="7" borderId="4" applyNumberFormat="0" applyProtection="0">
      <alignment horizontal="right" vertical="center"/>
    </xf>
    <xf numFmtId="4" fontId="14" fillId="8" borderId="4" applyNumberFormat="0" applyProtection="0">
      <alignment horizontal="right" vertical="center"/>
    </xf>
    <xf numFmtId="4" fontId="14" fillId="9" borderId="4" applyNumberFormat="0" applyProtection="0">
      <alignment horizontal="right" vertical="center"/>
    </xf>
    <xf numFmtId="4" fontId="14" fillId="10" borderId="4" applyNumberFormat="0" applyProtection="0">
      <alignment horizontal="right" vertical="center"/>
    </xf>
    <xf numFmtId="4" fontId="14" fillId="11" borderId="4" applyNumberFormat="0" applyProtection="0">
      <alignment horizontal="right" vertical="center"/>
    </xf>
    <xf numFmtId="4" fontId="14" fillId="12" borderId="4" applyNumberFormat="0" applyProtection="0">
      <alignment horizontal="right" vertical="center"/>
    </xf>
    <xf numFmtId="4" fontId="14" fillId="13" borderId="4" applyNumberFormat="0" applyProtection="0">
      <alignment horizontal="right" vertical="center"/>
    </xf>
    <xf numFmtId="4" fontId="12" fillId="14" borderId="5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4" fillId="17" borderId="4" applyNumberFormat="0" applyProtection="0">
      <alignment horizontal="right" vertical="center"/>
    </xf>
    <xf numFmtId="4" fontId="14" fillId="15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9" fillId="16" borderId="4" applyNumberFormat="0" applyProtection="0">
      <alignment horizontal="left" vertical="center" indent="1"/>
    </xf>
    <xf numFmtId="0" fontId="9" fillId="16" borderId="4" applyNumberFormat="0" applyProtection="0">
      <alignment horizontal="left" vertical="top" indent="1"/>
    </xf>
    <xf numFmtId="0" fontId="9" fillId="4" borderId="4" applyNumberFormat="0" applyProtection="0">
      <alignment horizontal="left" vertical="center" indent="1"/>
    </xf>
    <xf numFmtId="0" fontId="9" fillId="4" borderId="4" applyNumberFormat="0" applyProtection="0">
      <alignment horizontal="left" vertical="top" indent="1"/>
    </xf>
    <xf numFmtId="0" fontId="9" fillId="18" borderId="4" applyNumberFormat="0" applyProtection="0">
      <alignment horizontal="left" vertical="center" indent="1"/>
    </xf>
    <xf numFmtId="0" fontId="9" fillId="18" borderId="4" applyNumberFormat="0" applyProtection="0">
      <alignment horizontal="left" vertical="top" indent="1"/>
    </xf>
    <xf numFmtId="0" fontId="9" fillId="19" borderId="4" applyNumberFormat="0" applyProtection="0">
      <alignment horizontal="left" vertical="center" indent="1"/>
    </xf>
    <xf numFmtId="0" fontId="9" fillId="19" borderId="4" applyNumberFormat="0" applyProtection="0">
      <alignment horizontal="left" vertical="top" indent="1"/>
    </xf>
    <xf numFmtId="4" fontId="14" fillId="20" borderId="4" applyNumberFormat="0" applyProtection="0">
      <alignment vertical="center"/>
    </xf>
    <xf numFmtId="4" fontId="16" fillId="20" borderId="4" applyNumberFormat="0" applyProtection="0">
      <alignment vertical="center"/>
    </xf>
    <xf numFmtId="4" fontId="14" fillId="20" borderId="4" applyNumberFormat="0" applyProtection="0">
      <alignment horizontal="left" vertical="center" indent="1"/>
    </xf>
    <xf numFmtId="0" fontId="14" fillId="20" borderId="4" applyNumberFormat="0" applyProtection="0">
      <alignment horizontal="left" vertical="top" indent="1"/>
    </xf>
    <xf numFmtId="4" fontId="14" fillId="15" borderId="4" applyNumberFormat="0" applyProtection="0">
      <alignment horizontal="right" vertical="center"/>
    </xf>
    <xf numFmtId="4" fontId="16" fillId="15" borderId="4" applyNumberFormat="0" applyProtection="0">
      <alignment horizontal="right" vertical="center"/>
    </xf>
    <xf numFmtId="4" fontId="14" fillId="17" borderId="4" applyNumberFormat="0" applyProtection="0">
      <alignment horizontal="left" vertical="center" indent="1"/>
    </xf>
    <xf numFmtId="0" fontId="14" fillId="4" borderId="4" applyNumberFormat="0" applyProtection="0">
      <alignment horizontal="left" vertical="top" indent="1"/>
    </xf>
    <xf numFmtId="4" fontId="17" fillId="21" borderId="0" applyNumberFormat="0" applyProtection="0">
      <alignment horizontal="left" vertical="center" indent="1"/>
    </xf>
    <xf numFmtId="4" fontId="18" fillId="15" borderId="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</cellStyleXfs>
  <cellXfs count="190">
    <xf numFmtId="0" fontId="0" fillId="0" borderId="0" xfId="0"/>
    <xf numFmtId="0" fontId="25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22" fillId="0" borderId="0" xfId="1" applyFont="1" applyAlignment="1">
      <alignment horizontal="left" wrapText="1"/>
    </xf>
    <xf numFmtId="0" fontId="9" fillId="0" borderId="0" xfId="1" applyFont="1" applyFill="1" applyAlignment="1">
      <alignment wrapText="1"/>
    </xf>
    <xf numFmtId="0" fontId="8" fillId="0" borderId="0" xfId="1" applyFont="1" applyAlignment="1">
      <alignment horizontal="left" wrapText="1"/>
    </xf>
    <xf numFmtId="0" fontId="21" fillId="0" borderId="0" xfId="1" applyFont="1" applyAlignment="1">
      <alignment horizontal="left" wrapText="1"/>
    </xf>
    <xf numFmtId="49" fontId="24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2" applyFont="1" applyBorder="1" applyAlignment="1">
      <alignment wrapText="1"/>
    </xf>
    <xf numFmtId="0" fontId="9" fillId="0" borderId="0" xfId="2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4" fillId="0" borderId="0" xfId="1" applyFont="1" applyFill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23" fillId="0" borderId="0" xfId="1" applyFont="1" applyFill="1" applyAlignment="1">
      <alignment horizontal="left" vertical="top" wrapText="1"/>
    </xf>
    <xf numFmtId="0" fontId="26" fillId="22" borderId="3" xfId="2" applyFont="1" applyFill="1" applyBorder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21" fillId="0" borderId="0" xfId="1" applyFont="1" applyFill="1" applyAlignment="1">
      <alignment horizontal="left" vertical="top" wrapText="1"/>
    </xf>
    <xf numFmtId="49" fontId="4" fillId="0" borderId="0" xfId="1" applyNumberFormat="1" applyFont="1" applyFill="1" applyAlignment="1">
      <alignment horizontal="left" vertical="top" wrapText="1"/>
    </xf>
    <xf numFmtId="0" fontId="10" fillId="0" borderId="0" xfId="2" quotePrefix="1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vertical="top" wrapText="1"/>
    </xf>
    <xf numFmtId="0" fontId="26" fillId="23" borderId="3" xfId="2" applyFont="1" applyFill="1" applyBorder="1" applyAlignment="1">
      <alignment horizontal="left" vertical="top" wrapText="1"/>
    </xf>
    <xf numFmtId="0" fontId="21" fillId="23" borderId="0" xfId="1" applyFont="1" applyFill="1" applyAlignment="1">
      <alignment horizontal="left" vertical="top" wrapText="1"/>
    </xf>
    <xf numFmtId="0" fontId="26" fillId="0" borderId="0" xfId="2" applyFont="1" applyFill="1" applyBorder="1" applyAlignment="1">
      <alignment horizontal="left" vertical="top" wrapText="1"/>
    </xf>
    <xf numFmtId="0" fontId="19" fillId="0" borderId="3" xfId="2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27" fillId="0" borderId="3" xfId="2" applyFont="1" applyFill="1" applyBorder="1" applyAlignment="1">
      <alignment horizontal="left" vertical="top" wrapText="1"/>
    </xf>
    <xf numFmtId="0" fontId="27" fillId="22" borderId="3" xfId="2" applyFont="1" applyFill="1" applyBorder="1" applyAlignment="1">
      <alignment horizontal="left" vertical="top" wrapText="1"/>
    </xf>
    <xf numFmtId="0" fontId="21" fillId="0" borderId="3" xfId="2" applyFont="1" applyFill="1" applyBorder="1" applyAlignment="1">
      <alignment horizontal="left" vertical="top" wrapText="1"/>
    </xf>
    <xf numFmtId="0" fontId="21" fillId="0" borderId="2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20" fillId="0" borderId="0" xfId="1" applyFont="1" applyFill="1" applyAlignment="1">
      <alignment horizontal="left" vertical="top" wrapText="1"/>
    </xf>
    <xf numFmtId="0" fontId="10" fillId="0" borderId="0" xfId="1" quotePrefix="1" applyFont="1" applyFill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8" fillId="23" borderId="0" xfId="2" applyFont="1" applyFill="1" applyBorder="1" applyAlignment="1">
      <alignment horizontal="left" vertical="top" wrapText="1"/>
    </xf>
    <xf numFmtId="0" fontId="28" fillId="22" borderId="0" xfId="2" applyFont="1" applyFill="1" applyBorder="1" applyAlignment="1">
      <alignment horizontal="left" vertical="top" wrapText="1"/>
    </xf>
    <xf numFmtId="0" fontId="29" fillId="0" borderId="3" xfId="2" applyFont="1" applyFill="1" applyBorder="1" applyAlignment="1">
      <alignment horizontal="left" vertical="top" wrapText="1"/>
    </xf>
    <xf numFmtId="49" fontId="24" fillId="0" borderId="1" xfId="1" applyNumberFormat="1" applyFont="1" applyFill="1" applyBorder="1" applyAlignment="1">
      <alignment horizontal="left" vertical="center" wrapText="1"/>
    </xf>
    <xf numFmtId="49" fontId="24" fillId="0" borderId="2" xfId="1" applyNumberFormat="1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righ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1" applyFont="1" applyFill="1" applyAlignment="1">
      <alignment horizontal="right" vertical="top" wrapText="1"/>
    </xf>
    <xf numFmtId="0" fontId="27" fillId="0" borderId="3" xfId="2" applyFont="1" applyFill="1" applyBorder="1" applyAlignment="1">
      <alignment horizontal="right" vertical="top" wrapText="1"/>
    </xf>
    <xf numFmtId="0" fontId="21" fillId="0" borderId="0" xfId="1" applyFont="1" applyFill="1" applyAlignment="1">
      <alignment horizontal="right" vertical="top" wrapText="1"/>
    </xf>
    <xf numFmtId="49" fontId="4" fillId="0" borderId="0" xfId="1" applyNumberFormat="1" applyFont="1" applyFill="1" applyAlignment="1">
      <alignment horizontal="right" vertical="top" wrapText="1"/>
    </xf>
    <xf numFmtId="0" fontId="21" fillId="0" borderId="3" xfId="2" applyFont="1" applyFill="1" applyBorder="1" applyAlignment="1">
      <alignment horizontal="right" vertical="top" wrapText="1"/>
    </xf>
    <xf numFmtId="0" fontId="21" fillId="0" borderId="2" xfId="2" applyFont="1" applyFill="1" applyBorder="1" applyAlignment="1">
      <alignment horizontal="right" vertical="top" wrapText="1"/>
    </xf>
    <xf numFmtId="0" fontId="21" fillId="0" borderId="0" xfId="2" applyFont="1" applyFill="1" applyAlignment="1">
      <alignment horizontal="right" vertical="top" wrapText="1"/>
    </xf>
    <xf numFmtId="0" fontId="21" fillId="23" borderId="0" xfId="1" applyFont="1" applyFill="1" applyAlignment="1">
      <alignment horizontal="right" vertical="top" wrapText="1"/>
    </xf>
    <xf numFmtId="0" fontId="20" fillId="0" borderId="0" xfId="1" applyFont="1" applyFill="1" applyAlignment="1">
      <alignment horizontal="right" vertical="top" wrapText="1"/>
    </xf>
    <xf numFmtId="0" fontId="20" fillId="0" borderId="3" xfId="2" applyFont="1" applyFill="1" applyBorder="1" applyAlignment="1">
      <alignment horizontal="right" vertical="top" wrapText="1"/>
    </xf>
    <xf numFmtId="0" fontId="4" fillId="22" borderId="0" xfId="1" applyFont="1" applyFill="1" applyAlignment="1">
      <alignment horizontal="right" vertical="top" wrapText="1"/>
    </xf>
    <xf numFmtId="0" fontId="21" fillId="22" borderId="0" xfId="1" applyFont="1" applyFill="1" applyAlignment="1">
      <alignment horizontal="right" vertical="top" wrapText="1"/>
    </xf>
    <xf numFmtId="0" fontId="21" fillId="22" borderId="2" xfId="2" applyFont="1" applyFill="1" applyBorder="1" applyAlignment="1">
      <alignment horizontal="right" vertical="top" wrapText="1"/>
    </xf>
    <xf numFmtId="0" fontId="21" fillId="22" borderId="0" xfId="2" applyFont="1" applyFill="1" applyAlignment="1">
      <alignment horizontal="right" vertical="top" wrapText="1"/>
    </xf>
    <xf numFmtId="0" fontId="27" fillId="23" borderId="3" xfId="2" applyFont="1" applyFill="1" applyBorder="1" applyAlignment="1">
      <alignment horizontal="right" vertical="top" wrapText="1"/>
    </xf>
    <xf numFmtId="0" fontId="27" fillId="23" borderId="3" xfId="2" applyFont="1" applyFill="1" applyBorder="1" applyAlignment="1">
      <alignment horizontal="left" vertical="top" wrapText="1"/>
    </xf>
    <xf numFmtId="0" fontId="25" fillId="23" borderId="0" xfId="1" applyFont="1" applyFill="1" applyAlignment="1">
      <alignment horizontal="left"/>
    </xf>
    <xf numFmtId="0" fontId="7" fillId="23" borderId="0" xfId="1" applyFont="1" applyFill="1" applyAlignment="1">
      <alignment horizontal="left" wrapText="1"/>
    </xf>
    <xf numFmtId="0" fontId="22" fillId="23" borderId="0" xfId="1" applyFont="1" applyFill="1" applyAlignment="1">
      <alignment horizontal="left" wrapText="1"/>
    </xf>
    <xf numFmtId="43" fontId="5" fillId="22" borderId="0" xfId="49" applyFont="1" applyFill="1" applyAlignment="1">
      <alignment horizontal="right" vertical="top" wrapText="1"/>
    </xf>
    <xf numFmtId="43" fontId="4" fillId="22" borderId="0" xfId="49" applyFont="1" applyFill="1" applyAlignment="1">
      <alignment horizontal="right" vertical="top" wrapText="1"/>
    </xf>
    <xf numFmtId="43" fontId="28" fillId="22" borderId="3" xfId="49" applyFont="1" applyFill="1" applyBorder="1" applyAlignment="1">
      <alignment horizontal="right" vertical="top" wrapText="1"/>
    </xf>
    <xf numFmtId="43" fontId="28" fillId="23" borderId="3" xfId="49" applyFont="1" applyFill="1" applyBorder="1" applyAlignment="1">
      <alignment horizontal="right" vertical="top" wrapText="1"/>
    </xf>
    <xf numFmtId="43" fontId="30" fillId="22" borderId="3" xfId="49" applyFont="1" applyFill="1" applyBorder="1" applyAlignment="1">
      <alignment horizontal="right" vertical="top" wrapText="1"/>
    </xf>
    <xf numFmtId="43" fontId="21" fillId="22" borderId="0" xfId="49" applyFont="1" applyFill="1" applyAlignment="1">
      <alignment horizontal="right" vertical="top" wrapText="1"/>
    </xf>
    <xf numFmtId="43" fontId="30" fillId="23" borderId="0" xfId="49" applyFont="1" applyFill="1" applyAlignment="1">
      <alignment horizontal="right" vertical="top" wrapText="1"/>
    </xf>
    <xf numFmtId="43" fontId="20" fillId="22" borderId="0" xfId="49" applyFont="1" applyFill="1" applyAlignment="1">
      <alignment horizontal="right" vertical="top" wrapText="1"/>
    </xf>
    <xf numFmtId="43" fontId="31" fillId="22" borderId="3" xfId="49" applyFont="1" applyFill="1" applyBorder="1" applyAlignment="1">
      <alignment horizontal="right" vertical="top" wrapText="1"/>
    </xf>
    <xf numFmtId="0" fontId="4" fillId="0" borderId="0" xfId="1" applyFont="1" applyFill="1" applyAlignment="1">
      <alignment horizontal="left" vertical="top" wrapText="1"/>
    </xf>
    <xf numFmtId="0" fontId="25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 wrapText="1"/>
    </xf>
    <xf numFmtId="0" fontId="9" fillId="0" borderId="0" xfId="1" applyFont="1" applyFill="1" applyAlignment="1" applyProtection="1">
      <alignment wrapText="1"/>
    </xf>
    <xf numFmtId="0" fontId="8" fillId="0" borderId="0" xfId="1" applyFont="1" applyAlignment="1" applyProtection="1">
      <alignment horizontal="left" wrapText="1"/>
    </xf>
    <xf numFmtId="49" fontId="9" fillId="0" borderId="0" xfId="1" applyNumberFormat="1" applyFont="1" applyFill="1" applyAlignment="1" applyProtection="1">
      <alignment wrapText="1"/>
    </xf>
    <xf numFmtId="0" fontId="9" fillId="0" borderId="0" xfId="1" applyFont="1" applyFill="1" applyAlignment="1" applyProtection="1">
      <alignment horizontal="left" vertical="top" wrapText="1"/>
    </xf>
    <xf numFmtId="0" fontId="9" fillId="0" borderId="6" xfId="2" applyFont="1" applyFill="1" applyBorder="1" applyAlignment="1" applyProtection="1">
      <alignment horizontal="left" vertical="top" wrapText="1"/>
    </xf>
    <xf numFmtId="0" fontId="9" fillId="0" borderId="9" xfId="2" applyFont="1" applyFill="1" applyBorder="1" applyAlignment="1" applyProtection="1">
      <alignment horizontal="left" vertical="top" wrapText="1"/>
    </xf>
    <xf numFmtId="0" fontId="9" fillId="0" borderId="12" xfId="2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wrapText="1"/>
    </xf>
    <xf numFmtId="0" fontId="10" fillId="0" borderId="0" xfId="2" applyFont="1" applyFill="1" applyBorder="1" applyAlignment="1" applyProtection="1">
      <alignment horizontal="left" vertical="top" wrapText="1"/>
    </xf>
    <xf numFmtId="0" fontId="29" fillId="0" borderId="0" xfId="2" applyFont="1" applyFill="1" applyBorder="1" applyAlignment="1" applyProtection="1">
      <alignment horizontal="left" vertical="top" wrapText="1"/>
    </xf>
    <xf numFmtId="0" fontId="29" fillId="0" borderId="3" xfId="2" applyFont="1" applyFill="1" applyBorder="1" applyAlignment="1" applyProtection="1">
      <alignment horizontal="left" vertical="top" wrapText="1"/>
    </xf>
    <xf numFmtId="0" fontId="8" fillId="0" borderId="0" xfId="2" applyFont="1" applyBorder="1" applyAlignment="1" applyProtection="1">
      <alignment wrapText="1"/>
    </xf>
    <xf numFmtId="0" fontId="9" fillId="0" borderId="16" xfId="2" applyFont="1" applyFill="1" applyBorder="1" applyAlignment="1" applyProtection="1">
      <alignment horizontal="left" vertical="top" wrapText="1"/>
    </xf>
    <xf numFmtId="0" fontId="9" fillId="0" borderId="0" xfId="2" applyFont="1" applyFill="1" applyAlignment="1" applyProtection="1">
      <alignment horizontal="left" vertical="top" wrapText="1"/>
    </xf>
    <xf numFmtId="0" fontId="26" fillId="22" borderId="3" xfId="2" applyFont="1" applyFill="1" applyBorder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left" vertical="top" wrapText="1"/>
    </xf>
    <xf numFmtId="0" fontId="9" fillId="0" borderId="16" xfId="1" applyFont="1" applyFill="1" applyBorder="1" applyAlignment="1" applyProtection="1">
      <alignment horizontal="left" vertical="top" wrapText="1"/>
    </xf>
    <xf numFmtId="0" fontId="10" fillId="0" borderId="0" xfId="2" quotePrefix="1" applyFont="1" applyFill="1" applyBorder="1" applyAlignment="1" applyProtection="1">
      <alignment horizontal="left" vertical="top" wrapText="1"/>
    </xf>
    <xf numFmtId="0" fontId="29" fillId="0" borderId="2" xfId="2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top" wrapText="1"/>
    </xf>
    <xf numFmtId="0" fontId="9" fillId="0" borderId="2" xfId="2" applyFont="1" applyFill="1" applyBorder="1" applyAlignment="1" applyProtection="1">
      <alignment horizontal="left" vertical="top" wrapText="1"/>
    </xf>
    <xf numFmtId="0" fontId="10" fillId="0" borderId="0" xfId="2" applyFont="1" applyFill="1" applyAlignment="1" applyProtection="1">
      <alignment horizontal="left" vertical="top" wrapText="1"/>
    </xf>
    <xf numFmtId="0" fontId="9" fillId="0" borderId="0" xfId="2" applyFont="1" applyAlignment="1" applyProtection="1">
      <alignment wrapText="1"/>
    </xf>
    <xf numFmtId="0" fontId="26" fillId="23" borderId="3" xfId="2" applyFont="1" applyFill="1" applyBorder="1" applyAlignment="1" applyProtection="1">
      <alignment horizontal="left" vertical="top" wrapText="1"/>
    </xf>
    <xf numFmtId="0" fontId="26" fillId="0" borderId="0" xfId="2" applyFont="1" applyFill="1" applyBorder="1" applyAlignment="1" applyProtection="1">
      <alignment horizontal="left" vertical="top" wrapText="1"/>
    </xf>
    <xf numFmtId="0" fontId="9" fillId="0" borderId="0" xfId="1" applyFont="1" applyAlignment="1" applyProtection="1">
      <alignment wrapText="1"/>
    </xf>
    <xf numFmtId="0" fontId="8" fillId="0" borderId="0" xfId="2" applyFont="1" applyFill="1" applyAlignment="1" applyProtection="1">
      <alignment horizontal="left" vertical="top" wrapText="1"/>
    </xf>
    <xf numFmtId="0" fontId="10" fillId="0" borderId="0" xfId="1" applyFont="1" applyAlignment="1" applyProtection="1">
      <alignment wrapText="1"/>
    </xf>
    <xf numFmtId="0" fontId="10" fillId="0" borderId="0" xfId="1" quotePrefix="1" applyFont="1" applyFill="1" applyAlignment="1" applyProtection="1">
      <alignment horizontal="left" vertical="top" wrapText="1"/>
    </xf>
    <xf numFmtId="0" fontId="19" fillId="0" borderId="3" xfId="2" applyFont="1" applyFill="1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top" wrapText="1"/>
    </xf>
    <xf numFmtId="0" fontId="33" fillId="0" borderId="0" xfId="1" applyFont="1" applyFill="1" applyAlignment="1" applyProtection="1"/>
    <xf numFmtId="0" fontId="3" fillId="0" borderId="0" xfId="1" applyFont="1" applyFill="1" applyAlignment="1">
      <alignment horizontal="left" vertical="top" wrapText="1"/>
    </xf>
    <xf numFmtId="0" fontId="9" fillId="0" borderId="17" xfId="1" applyFont="1" applyFill="1" applyBorder="1" applyAlignment="1" applyProtection="1">
      <alignment horizontal="left" vertical="top" wrapText="1"/>
    </xf>
    <xf numFmtId="49" fontId="33" fillId="0" borderId="0" xfId="1" applyNumberFormat="1" applyFont="1" applyFill="1" applyAlignment="1" applyProtection="1"/>
    <xf numFmtId="0" fontId="33" fillId="0" borderId="0" xfId="1" applyFont="1" applyAlignment="1" applyProtection="1"/>
    <xf numFmtId="0" fontId="9" fillId="0" borderId="0" xfId="1" applyFont="1" applyFill="1" applyAlignment="1" applyProtection="1"/>
    <xf numFmtId="0" fontId="33" fillId="0" borderId="0" xfId="1" applyFont="1" applyFill="1" applyAlignment="1" applyProtection="1">
      <alignment vertical="top"/>
    </xf>
    <xf numFmtId="0" fontId="2" fillId="0" borderId="0" xfId="1" applyFont="1" applyFill="1" applyAlignment="1">
      <alignment horizontal="left" vertical="top" wrapText="1"/>
    </xf>
    <xf numFmtId="0" fontId="33" fillId="0" borderId="16" xfId="2" applyFont="1" applyFill="1" applyBorder="1" applyAlignment="1" applyProtection="1">
      <alignment horizontal="left" vertical="top" wrapText="1"/>
    </xf>
    <xf numFmtId="0" fontId="33" fillId="0" borderId="17" xfId="1" applyFont="1" applyFill="1" applyBorder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10" xfId="1" applyFont="1" applyFill="1" applyBorder="1" applyAlignment="1" applyProtection="1">
      <alignment horizontal="left" vertical="top" wrapText="1"/>
    </xf>
    <xf numFmtId="0" fontId="33" fillId="0" borderId="0" xfId="1" applyFont="1" applyFill="1" applyAlignment="1" applyProtection="1">
      <alignment wrapText="1"/>
    </xf>
    <xf numFmtId="49" fontId="34" fillId="0" borderId="0" xfId="1" applyNumberFormat="1" applyFont="1" applyFill="1" applyAlignment="1" applyProtection="1">
      <alignment vertical="top" wrapText="1"/>
    </xf>
    <xf numFmtId="0" fontId="33" fillId="0" borderId="0" xfId="2" applyFont="1" applyAlignment="1" applyProtection="1">
      <alignment wrapText="1"/>
    </xf>
    <xf numFmtId="164" fontId="20" fillId="22" borderId="0" xfId="49" applyNumberFormat="1" applyFont="1" applyFill="1" applyBorder="1" applyAlignment="1">
      <alignment horizontal="right" vertical="top" wrapText="1"/>
    </xf>
    <xf numFmtId="43" fontId="9" fillId="24" borderId="18" xfId="49" applyNumberFormat="1" applyFont="1" applyFill="1" applyBorder="1" applyAlignment="1" applyProtection="1">
      <alignment horizontal="right" vertical="top" wrapText="1"/>
      <protection locked="0"/>
    </xf>
    <xf numFmtId="0" fontId="35" fillId="0" borderId="0" xfId="1" applyFont="1" applyAlignment="1" applyProtection="1">
      <alignment horizontal="left" wrapText="1"/>
    </xf>
    <xf numFmtId="0" fontId="29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9" fillId="0" borderId="7" xfId="2" applyFont="1" applyFill="1" applyBorder="1" applyAlignment="1" applyProtection="1">
      <alignment horizontal="left" vertical="top" wrapText="1"/>
    </xf>
    <xf numFmtId="43" fontId="9" fillId="24" borderId="8" xfId="49" applyNumberFormat="1" applyFont="1" applyFill="1" applyBorder="1" applyAlignment="1" applyProtection="1">
      <alignment horizontal="right" vertical="top" wrapText="1"/>
      <protection locked="0"/>
    </xf>
    <xf numFmtId="0" fontId="9" fillId="0" borderId="10" xfId="2" applyFont="1" applyFill="1" applyBorder="1" applyAlignment="1" applyProtection="1">
      <alignment horizontal="left" vertical="top" wrapText="1"/>
    </xf>
    <xf numFmtId="43" fontId="9" fillId="24" borderId="11" xfId="49" applyNumberFormat="1" applyFont="1" applyFill="1" applyBorder="1" applyAlignment="1" applyProtection="1">
      <alignment horizontal="righ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</xf>
    <xf numFmtId="43" fontId="9" fillId="24" borderId="13" xfId="49" applyNumberFormat="1" applyFont="1" applyFill="1" applyBorder="1" applyAlignment="1" applyProtection="1">
      <alignment horizontal="right" vertical="top" wrapText="1"/>
      <protection locked="0"/>
    </xf>
    <xf numFmtId="0" fontId="36" fillId="0" borderId="12" xfId="0" applyFont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43" fontId="37" fillId="0" borderId="0" xfId="49" applyNumberFormat="1" applyFont="1" applyFill="1" applyBorder="1" applyAlignment="1" applyProtection="1">
      <alignment horizontal="right" vertical="top" wrapText="1"/>
    </xf>
    <xf numFmtId="0" fontId="38" fillId="0" borderId="0" xfId="1" applyFont="1" applyFill="1" applyAlignment="1" applyProtection="1">
      <alignment horizontal="left" vertical="top" wrapText="1"/>
    </xf>
    <xf numFmtId="43" fontId="9" fillId="0" borderId="0" xfId="1" applyNumberFormat="1" applyFont="1" applyFill="1" applyAlignment="1" applyProtection="1">
      <alignment horizontal="right" vertical="top" wrapText="1"/>
    </xf>
    <xf numFmtId="0" fontId="6" fillId="22" borderId="3" xfId="2" applyFont="1" applyFill="1" applyBorder="1" applyAlignment="1" applyProtection="1">
      <alignment horizontal="left" vertical="top" wrapText="1"/>
    </xf>
    <xf numFmtId="43" fontId="37" fillId="22" borderId="3" xfId="2" applyNumberFormat="1" applyFont="1" applyFill="1" applyBorder="1" applyAlignment="1" applyProtection="1">
      <alignment horizontal="left" vertical="top" wrapText="1"/>
    </xf>
    <xf numFmtId="0" fontId="37" fillId="22" borderId="0" xfId="2" applyFont="1" applyFill="1" applyBorder="1" applyAlignment="1" applyProtection="1">
      <alignment horizontal="left" vertical="top" wrapText="1"/>
    </xf>
    <xf numFmtId="49" fontId="9" fillId="0" borderId="17" xfId="1" applyNumberFormat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Alignment="1" applyProtection="1">
      <alignment horizontal="left" vertical="top" wrapText="1"/>
    </xf>
    <xf numFmtId="43" fontId="9" fillId="0" borderId="18" xfId="49" applyNumberFormat="1" applyFont="1" applyFill="1" applyBorder="1" applyAlignment="1" applyProtection="1">
      <alignment horizontal="right" vertical="top" wrapText="1"/>
    </xf>
    <xf numFmtId="43" fontId="9" fillId="0" borderId="0" xfId="2" applyNumberFormat="1" applyFont="1" applyFill="1" applyBorder="1" applyAlignment="1" applyProtection="1">
      <alignment horizontal="right" vertical="top" wrapText="1"/>
    </xf>
    <xf numFmtId="43" fontId="9" fillId="0" borderId="0" xfId="2" applyNumberFormat="1" applyFont="1" applyFill="1" applyAlignment="1" applyProtection="1">
      <alignment horizontal="right" vertical="top" wrapText="1"/>
    </xf>
    <xf numFmtId="0" fontId="9" fillId="23" borderId="0" xfId="1" applyFont="1" applyFill="1" applyAlignment="1" applyProtection="1">
      <alignment horizontal="left" vertical="top" wrapText="1"/>
    </xf>
    <xf numFmtId="43" fontId="8" fillId="23" borderId="0" xfId="1" applyNumberFormat="1" applyFont="1" applyFill="1" applyAlignment="1" applyProtection="1">
      <alignment horizontal="left" vertical="top" wrapText="1"/>
    </xf>
    <xf numFmtId="0" fontId="37" fillId="23" borderId="0" xfId="2" applyFont="1" applyFill="1" applyBorder="1" applyAlignment="1" applyProtection="1">
      <alignment horizontal="left" vertical="top" wrapText="1"/>
    </xf>
    <xf numFmtId="0" fontId="9" fillId="0" borderId="0" xfId="1" applyFont="1" applyFill="1" applyAlignment="1" applyProtection="1">
      <alignment horizontal="right" vertical="top" wrapText="1"/>
    </xf>
    <xf numFmtId="0" fontId="9" fillId="0" borderId="0" xfId="2" applyFont="1" applyFill="1" applyAlignment="1" applyProtection="1">
      <alignment horizontal="right" vertical="top" wrapText="1"/>
    </xf>
    <xf numFmtId="0" fontId="10" fillId="0" borderId="3" xfId="2" applyFont="1" applyFill="1" applyBorder="1" applyAlignment="1" applyProtection="1">
      <alignment horizontal="left" vertical="top" wrapText="1"/>
    </xf>
    <xf numFmtId="43" fontId="19" fillId="0" borderId="0" xfId="49" applyNumberFormat="1" applyFont="1" applyFill="1" applyBorder="1" applyAlignment="1" applyProtection="1">
      <alignment horizontal="right" vertical="top" wrapText="1"/>
    </xf>
    <xf numFmtId="43" fontId="10" fillId="25" borderId="0" xfId="49" applyNumberFormat="1" applyFont="1" applyFill="1" applyBorder="1" applyAlignment="1" applyProtection="1">
      <alignment horizontal="right" vertical="top" wrapText="1"/>
    </xf>
    <xf numFmtId="43" fontId="9" fillId="0" borderId="0" xfId="1" applyNumberFormat="1" applyFont="1" applyAlignment="1" applyProtection="1">
      <alignment horizontal="left" vertical="top" wrapText="1"/>
    </xf>
    <xf numFmtId="166" fontId="9" fillId="0" borderId="0" xfId="1" applyNumberFormat="1" applyFont="1" applyAlignment="1" applyProtection="1">
      <alignment wrapText="1"/>
    </xf>
    <xf numFmtId="165" fontId="9" fillId="0" borderId="0" xfId="1" applyNumberFormat="1" applyFont="1" applyAlignment="1" applyProtection="1">
      <alignment wrapText="1"/>
    </xf>
    <xf numFmtId="43" fontId="33" fillId="24" borderId="18" xfId="49" applyNumberFormat="1" applyFont="1" applyFill="1" applyBorder="1" applyAlignment="1" applyProtection="1">
      <alignment horizontal="right" vertical="top" wrapText="1"/>
      <protection locked="0"/>
    </xf>
    <xf numFmtId="0" fontId="9" fillId="0" borderId="0" xfId="1" applyFont="1" applyFill="1" applyAlignment="1" applyProtection="1">
      <alignment horizontal="left" vertical="top" wrapText="1"/>
    </xf>
    <xf numFmtId="49" fontId="26" fillId="0" borderId="1" xfId="1" applyNumberFormat="1" applyFont="1" applyFill="1" applyBorder="1" applyAlignment="1">
      <alignment horizontal="left" vertical="center" wrapText="1"/>
    </xf>
    <xf numFmtId="49" fontId="26" fillId="0" borderId="2" xfId="1" applyNumberFormat="1" applyFont="1" applyFill="1" applyBorder="1" applyAlignment="1">
      <alignment horizontal="left" vertical="center" wrapText="1"/>
    </xf>
    <xf numFmtId="49" fontId="24" fillId="22" borderId="1" xfId="1" applyNumberFormat="1" applyFont="1" applyFill="1" applyBorder="1" applyAlignment="1" applyProtection="1">
      <alignment horizontal="right" vertical="center" wrapText="1"/>
      <protection locked="0"/>
    </xf>
    <xf numFmtId="49" fontId="24" fillId="22" borderId="2" xfId="1" applyNumberFormat="1" applyFont="1" applyFill="1" applyBorder="1" applyAlignment="1" applyProtection="1">
      <alignment horizontal="right" vertical="center" wrapText="1"/>
      <protection locked="0"/>
    </xf>
    <xf numFmtId="49" fontId="24" fillId="0" borderId="1" xfId="1" applyNumberFormat="1" applyFont="1" applyFill="1" applyBorder="1" applyAlignment="1">
      <alignment horizontal="left" vertical="center" wrapText="1"/>
    </xf>
    <xf numFmtId="49" fontId="24" fillId="0" borderId="2" xfId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9" fillId="0" borderId="14" xfId="1" applyFont="1" applyFill="1" applyBorder="1" applyAlignment="1" applyProtection="1">
      <alignment horizontal="left" vertical="top" wrapText="1"/>
    </xf>
    <xf numFmtId="0" fontId="36" fillId="0" borderId="12" xfId="0" applyFont="1" applyBorder="1" applyAlignment="1" applyProtection="1">
      <alignment horizontal="left" vertical="top" wrapText="1"/>
    </xf>
    <xf numFmtId="0" fontId="9" fillId="0" borderId="0" xfId="1" applyFont="1" applyFill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top" wrapText="1"/>
    </xf>
    <xf numFmtId="49" fontId="26" fillId="0" borderId="1" xfId="1" applyNumberFormat="1" applyFont="1" applyFill="1" applyBorder="1" applyAlignment="1" applyProtection="1">
      <alignment horizontal="left" vertical="center" wrapText="1"/>
    </xf>
    <xf numFmtId="49" fontId="26" fillId="0" borderId="2" xfId="1" applyNumberFormat="1" applyFont="1" applyFill="1" applyBorder="1" applyAlignment="1" applyProtection="1">
      <alignment horizontal="left" vertical="center" wrapText="1"/>
    </xf>
    <xf numFmtId="49" fontId="26" fillId="0" borderId="0" xfId="1" applyNumberFormat="1" applyFont="1" applyFill="1" applyBorder="1" applyAlignment="1" applyProtection="1">
      <alignment horizontal="left" vertical="center" wrapText="1"/>
    </xf>
    <xf numFmtId="0" fontId="36" fillId="0" borderId="15" xfId="0" applyFont="1" applyBorder="1" applyAlignment="1" applyProtection="1">
      <alignment horizontal="left" vertical="top" wrapText="1"/>
    </xf>
    <xf numFmtId="0" fontId="9" fillId="0" borderId="12" xfId="2" applyFont="1" applyFill="1" applyBorder="1" applyAlignment="1" applyProtection="1">
      <alignment horizontal="left" vertical="top" wrapText="1"/>
    </xf>
    <xf numFmtId="0" fontId="9" fillId="0" borderId="14" xfId="2" applyFont="1" applyFill="1" applyBorder="1" applyAlignment="1" applyProtection="1">
      <alignment horizontal="left" vertical="top" wrapText="1"/>
    </xf>
    <xf numFmtId="0" fontId="1" fillId="0" borderId="0" xfId="1" applyFont="1" applyFill="1" applyAlignment="1">
      <alignment horizontal="left" vertical="top" wrapText="1"/>
    </xf>
  </cellXfs>
  <cellStyles count="50">
    <cellStyle name="Dezimal 2" xfId="3"/>
    <cellStyle name="Dezimal 3" xfId="4"/>
    <cellStyle name="Dezimal 3 2" xfId="5"/>
    <cellStyle name="Komma" xfId="49" builtinId="3"/>
    <cellStyle name="Proz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andard" xfId="0" builtinId="0"/>
    <cellStyle name="Standard 2" xfId="2"/>
    <cellStyle name="Standard 2 2" xfId="45"/>
    <cellStyle name="Standard 3" xfId="46"/>
    <cellStyle name="Standard 3 2" xfId="47"/>
    <cellStyle name="Standard 4" xfId="48"/>
    <cellStyle name="Standard 5" xfId="1"/>
  </cellStyles>
  <dxfs count="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EEECE1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JI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J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5"/>
  <sheetViews>
    <sheetView zoomScaleNormal="100" workbookViewId="0">
      <pane ySplit="4" topLeftCell="A20" activePane="bottomLeft" state="frozen"/>
      <selection pane="bottomLeft" activeCell="I12" sqref="I12"/>
    </sheetView>
  </sheetViews>
  <sheetFormatPr baseColWidth="10" defaultColWidth="11" defaultRowHeight="12.75"/>
  <cols>
    <col min="1" max="1" width="5.625" style="12" customWidth="1"/>
    <col min="2" max="2" width="63.875" style="12" customWidth="1"/>
    <col min="3" max="3" width="20.25" style="14" customWidth="1"/>
    <col min="4" max="4" width="4.75" style="14" customWidth="1"/>
    <col min="5" max="5" width="24.125" style="14" customWidth="1"/>
    <col min="6" max="6" width="51.25" style="14" customWidth="1"/>
    <col min="7" max="7" width="3.25" style="12" customWidth="1"/>
    <col min="8" max="16384" width="11" style="12"/>
  </cols>
  <sheetData>
    <row r="1" spans="1:6" s="4" customFormat="1" ht="22.5">
      <c r="A1" s="70" t="s">
        <v>18</v>
      </c>
      <c r="B1" s="71"/>
      <c r="C1" s="72"/>
      <c r="D1" s="72"/>
      <c r="E1" s="72"/>
      <c r="F1" s="72"/>
    </row>
    <row r="2" spans="1:6" s="4" customFormat="1">
      <c r="A2" s="5"/>
      <c r="B2" s="5"/>
      <c r="C2" s="6"/>
      <c r="D2" s="6"/>
      <c r="E2" s="6"/>
      <c r="F2" s="6"/>
    </row>
    <row r="3" spans="1:6" s="8" customFormat="1" ht="18.75">
      <c r="A3" s="171" t="s">
        <v>63</v>
      </c>
      <c r="B3" s="171"/>
      <c r="C3" s="173" t="s">
        <v>89</v>
      </c>
      <c r="D3" s="50"/>
      <c r="E3" s="175" t="s">
        <v>81</v>
      </c>
      <c r="F3" s="175" t="s">
        <v>72</v>
      </c>
    </row>
    <row r="4" spans="1:6" s="8" customFormat="1" ht="18.75">
      <c r="A4" s="172"/>
      <c r="B4" s="172"/>
      <c r="C4" s="174"/>
      <c r="D4" s="51"/>
      <c r="E4" s="176"/>
      <c r="F4" s="176"/>
    </row>
    <row r="5" spans="1:6" s="4" customFormat="1">
      <c r="A5" s="20"/>
      <c r="B5" s="30" t="s">
        <v>40</v>
      </c>
      <c r="C5" s="73">
        <f>SUM('Geldflussrechnung Erfassung'!D5:D6)</f>
        <v>703473.47</v>
      </c>
      <c r="D5" s="52"/>
      <c r="E5" s="31" t="s">
        <v>15</v>
      </c>
      <c r="F5" s="31"/>
    </row>
    <row r="6" spans="1:6" s="4" customFormat="1">
      <c r="A6" s="20"/>
      <c r="B6" s="30" t="s">
        <v>94</v>
      </c>
      <c r="C6" s="74">
        <f>SUM('Geldflussrechnung Erfassung'!D7:D8)</f>
        <v>207767.36</v>
      </c>
      <c r="D6" s="53"/>
      <c r="E6" s="32" t="s">
        <v>19</v>
      </c>
      <c r="F6" s="32"/>
    </row>
    <row r="7" spans="1:6" s="4" customFormat="1">
      <c r="A7" s="20"/>
      <c r="B7" s="30" t="s">
        <v>95</v>
      </c>
      <c r="C7" s="74">
        <f>SUM('Geldflussrechnung Erfassung'!D9:D10)</f>
        <v>-1848.85</v>
      </c>
      <c r="D7" s="53"/>
      <c r="E7" s="32" t="s">
        <v>86</v>
      </c>
      <c r="F7" s="32"/>
    </row>
    <row r="8" spans="1:6" s="9" customFormat="1">
      <c r="A8" s="20"/>
      <c r="B8" s="30" t="s">
        <v>41</v>
      </c>
      <c r="C8" s="74">
        <f>SUM('Geldflussrechnung Erfassung'!D11:D13)</f>
        <v>874143.13</v>
      </c>
      <c r="D8" s="54"/>
      <c r="E8" s="15" t="s">
        <v>44</v>
      </c>
      <c r="F8" s="15" t="s">
        <v>20</v>
      </c>
    </row>
    <row r="9" spans="1:6" s="9" customFormat="1">
      <c r="A9" s="20"/>
      <c r="B9" s="30" t="s">
        <v>42</v>
      </c>
      <c r="C9" s="74">
        <f>SUM('Geldflussrechnung Erfassung'!D14:D15)</f>
        <v>0</v>
      </c>
      <c r="D9" s="54"/>
      <c r="E9" s="15" t="s">
        <v>45</v>
      </c>
      <c r="F9" s="15" t="s">
        <v>21</v>
      </c>
    </row>
    <row r="10" spans="1:6" s="10" customFormat="1" ht="15">
      <c r="A10" s="16" t="s">
        <v>7</v>
      </c>
      <c r="B10" s="49" t="s">
        <v>69</v>
      </c>
      <c r="C10" s="75">
        <f>SUM(C5:C9)</f>
        <v>1783535.11</v>
      </c>
      <c r="D10" s="55"/>
      <c r="E10" s="33"/>
      <c r="F10" s="49" t="s">
        <v>64</v>
      </c>
    </row>
    <row r="11" spans="1:6" s="4" customFormat="1" ht="38.25">
      <c r="A11" s="19"/>
      <c r="B11" s="20" t="s">
        <v>39</v>
      </c>
      <c r="C11" s="78">
        <f>SUM('Geldflussrechnung Erfassung'!D17:D21)</f>
        <v>0</v>
      </c>
      <c r="D11" s="56"/>
      <c r="E11" s="21" t="s">
        <v>22</v>
      </c>
      <c r="F11" s="82" t="s">
        <v>24</v>
      </c>
    </row>
    <row r="12" spans="1:6" s="4" customFormat="1" ht="51">
      <c r="A12" s="19"/>
      <c r="B12" s="20" t="s">
        <v>43</v>
      </c>
      <c r="C12" s="78">
        <f>SUM('Geldflussrechnung Erfassung'!D22:D28)</f>
        <v>0</v>
      </c>
      <c r="D12" s="56"/>
      <c r="E12" s="21" t="s">
        <v>23</v>
      </c>
      <c r="F12" s="82" t="s">
        <v>25</v>
      </c>
    </row>
    <row r="13" spans="1:6" s="4" customFormat="1">
      <c r="A13" s="20"/>
      <c r="B13" s="30" t="s">
        <v>36</v>
      </c>
      <c r="C13" s="74">
        <f>SUM('Geldflussrechnung Erfassung'!D29)</f>
        <v>-849769.04</v>
      </c>
      <c r="D13" s="54"/>
      <c r="E13" s="15">
        <v>101</v>
      </c>
      <c r="F13" s="17" t="s">
        <v>1</v>
      </c>
    </row>
    <row r="14" spans="1:6" s="4" customFormat="1">
      <c r="A14" s="20"/>
      <c r="B14" s="30" t="s">
        <v>37</v>
      </c>
      <c r="C14" s="74">
        <f>SUM('Geldflussrechnung Erfassung'!D30)</f>
        <v>35735.949999999997</v>
      </c>
      <c r="D14" s="54"/>
      <c r="E14" s="20" t="s">
        <v>90</v>
      </c>
      <c r="F14" s="20" t="s">
        <v>92</v>
      </c>
    </row>
    <row r="15" spans="1:6" s="4" customFormat="1">
      <c r="A15" s="20"/>
      <c r="B15" s="30" t="s">
        <v>38</v>
      </c>
      <c r="C15" s="74">
        <f>SUM('Geldflussrechnung Erfassung'!D31)</f>
        <v>0</v>
      </c>
      <c r="D15" s="54"/>
      <c r="E15" s="15">
        <v>106</v>
      </c>
      <c r="F15" s="15" t="s">
        <v>2</v>
      </c>
    </row>
    <row r="16" spans="1:6" s="4" customFormat="1">
      <c r="A16" s="20"/>
      <c r="B16" s="30" t="s">
        <v>35</v>
      </c>
      <c r="C16" s="74">
        <f>SUM('Geldflussrechnung Erfassung'!D32:D33)</f>
        <v>0</v>
      </c>
      <c r="D16" s="54"/>
      <c r="E16" s="15" t="s">
        <v>29</v>
      </c>
      <c r="F16" s="15" t="s">
        <v>30</v>
      </c>
    </row>
    <row r="17" spans="1:6" s="4" customFormat="1">
      <c r="A17" s="20"/>
      <c r="B17" s="30" t="s">
        <v>31</v>
      </c>
      <c r="C17" s="74">
        <f>SUM('Geldflussrechnung Erfassung'!D34)</f>
        <v>345087.57</v>
      </c>
      <c r="D17" s="54"/>
      <c r="E17" s="15">
        <v>200</v>
      </c>
      <c r="F17" s="17" t="s">
        <v>26</v>
      </c>
    </row>
    <row r="18" spans="1:6" s="4" customFormat="1">
      <c r="A18" s="20"/>
      <c r="B18" s="30" t="s">
        <v>32</v>
      </c>
      <c r="C18" s="74">
        <f>SUM('Geldflussrechnung Erfassung'!D35)</f>
        <v>129441.77</v>
      </c>
      <c r="D18" s="54"/>
      <c r="E18" s="20" t="s">
        <v>91</v>
      </c>
      <c r="F18" s="20" t="s">
        <v>93</v>
      </c>
    </row>
    <row r="19" spans="1:6" s="4" customFormat="1">
      <c r="A19" s="20"/>
      <c r="B19" s="30" t="s">
        <v>33</v>
      </c>
      <c r="C19" s="74">
        <f>SUM('Geldflussrechnung Erfassung'!D36)</f>
        <v>12590</v>
      </c>
      <c r="D19" s="54"/>
      <c r="E19" s="15">
        <v>205</v>
      </c>
      <c r="F19" s="15" t="s">
        <v>27</v>
      </c>
    </row>
    <row r="20" spans="1:6" s="4" customFormat="1">
      <c r="A20" s="20"/>
      <c r="B20" s="30" t="s">
        <v>34</v>
      </c>
      <c r="C20" s="74">
        <f>SUM('Geldflussrechnung Erfassung'!D37)</f>
        <v>0</v>
      </c>
      <c r="D20" s="54"/>
      <c r="E20" s="15">
        <v>208</v>
      </c>
      <c r="F20" s="15" t="s">
        <v>28</v>
      </c>
    </row>
    <row r="21" spans="1:6" s="4" customFormat="1" ht="25.5">
      <c r="A21" s="20"/>
      <c r="B21" s="30" t="s">
        <v>101</v>
      </c>
      <c r="C21" s="74">
        <f>SUM('Geldflussrechnung Erfassung'!D38:D39)</f>
        <v>-982.75</v>
      </c>
      <c r="D21" s="54"/>
      <c r="E21" s="82" t="s">
        <v>100</v>
      </c>
      <c r="F21" s="118" t="s">
        <v>99</v>
      </c>
    </row>
    <row r="22" spans="1:6" s="4" customFormat="1">
      <c r="A22" s="20"/>
      <c r="B22" s="30"/>
      <c r="C22" s="64"/>
      <c r="D22" s="54"/>
      <c r="E22" s="15"/>
      <c r="F22" s="15"/>
    </row>
    <row r="23" spans="1:6" s="10" customFormat="1" ht="18.75">
      <c r="A23" s="16" t="s">
        <v>7</v>
      </c>
      <c r="B23" s="26" t="s">
        <v>6</v>
      </c>
      <c r="C23" s="76">
        <f>SUM(C11:C21)+C10</f>
        <v>1455638.61</v>
      </c>
      <c r="D23" s="68"/>
      <c r="E23" s="69"/>
      <c r="F23" s="47" t="s">
        <v>82</v>
      </c>
    </row>
    <row r="24" spans="1:6" s="4" customFormat="1">
      <c r="A24" s="19"/>
      <c r="B24" s="20"/>
      <c r="C24" s="65"/>
      <c r="D24" s="56"/>
      <c r="E24" s="21"/>
      <c r="F24" s="21"/>
    </row>
    <row r="25" spans="1:6" s="4" customFormat="1">
      <c r="A25" s="19"/>
      <c r="B25" s="20" t="s">
        <v>51</v>
      </c>
      <c r="C25" s="74">
        <f>SUM('Geldflussrechnung Erfassung'!D43)</f>
        <v>-272069.39</v>
      </c>
      <c r="D25" s="57"/>
      <c r="E25" s="22" t="s">
        <v>70</v>
      </c>
      <c r="F25" s="22"/>
    </row>
    <row r="26" spans="1:6" s="4" customFormat="1">
      <c r="A26" s="19"/>
      <c r="B26" s="30" t="s">
        <v>52</v>
      </c>
      <c r="C26" s="74">
        <f>SUM('Geldflussrechnung Erfassung'!D44)</f>
        <v>44392.27</v>
      </c>
      <c r="D26" s="57"/>
      <c r="E26" s="22" t="s">
        <v>71</v>
      </c>
      <c r="F26" s="22"/>
    </row>
    <row r="27" spans="1:6" s="4" customFormat="1">
      <c r="A27" s="20"/>
      <c r="B27" s="30" t="s">
        <v>46</v>
      </c>
      <c r="C27" s="74">
        <f>SUM('Geldflussrechnung Erfassung'!D45)</f>
        <v>0</v>
      </c>
      <c r="D27" s="54"/>
      <c r="E27" s="15">
        <v>1046</v>
      </c>
      <c r="F27" s="15" t="s">
        <v>48</v>
      </c>
    </row>
    <row r="28" spans="1:6" s="4" customFormat="1">
      <c r="A28" s="20"/>
      <c r="B28" s="30" t="s">
        <v>47</v>
      </c>
      <c r="C28" s="74">
        <f>SUM('Geldflussrechnung Erfassung'!D46)</f>
        <v>0</v>
      </c>
      <c r="D28" s="54"/>
      <c r="E28" s="15">
        <v>2046</v>
      </c>
      <c r="F28" s="15" t="s">
        <v>49</v>
      </c>
    </row>
    <row r="29" spans="1:6" s="4" customFormat="1">
      <c r="A29" s="20"/>
      <c r="B29" s="30" t="s">
        <v>109</v>
      </c>
      <c r="C29" s="74">
        <f>'Geldflussrechnung Erfassung'!D47</f>
        <v>-300000</v>
      </c>
      <c r="D29" s="54"/>
      <c r="E29" s="82">
        <v>144</v>
      </c>
      <c r="F29" s="189" t="s">
        <v>116</v>
      </c>
    </row>
    <row r="30" spans="1:6" s="4" customFormat="1">
      <c r="A30" s="20"/>
      <c r="B30" s="30" t="s">
        <v>102</v>
      </c>
      <c r="C30" s="74">
        <f>SUM('Geldflussrechnung Erfassung'!D48)</f>
        <v>0</v>
      </c>
      <c r="D30" s="54"/>
      <c r="E30" s="82">
        <v>2068</v>
      </c>
      <c r="F30" s="170" t="s">
        <v>113</v>
      </c>
    </row>
    <row r="31" spans="1:6" s="4" customFormat="1">
      <c r="A31" s="19"/>
      <c r="B31" s="20" t="s">
        <v>50</v>
      </c>
      <c r="C31" s="74">
        <f>SUM('Geldflussrechnung Erfassung'!D49)</f>
        <v>0</v>
      </c>
      <c r="D31" s="56"/>
      <c r="E31" s="21">
        <v>431</v>
      </c>
      <c r="F31" s="15" t="s">
        <v>53</v>
      </c>
    </row>
    <row r="32" spans="1:6" s="10" customFormat="1" ht="15">
      <c r="A32" s="23" t="s">
        <v>7</v>
      </c>
      <c r="B32" s="49" t="s">
        <v>13</v>
      </c>
      <c r="C32" s="77">
        <f>SUM(C25:C31)</f>
        <v>-527677.12</v>
      </c>
      <c r="D32" s="58"/>
      <c r="E32" s="35"/>
      <c r="F32" s="49" t="s">
        <v>65</v>
      </c>
    </row>
    <row r="33" spans="1:6" s="4" customFormat="1">
      <c r="A33" s="19"/>
      <c r="B33" s="20"/>
      <c r="C33" s="78"/>
      <c r="D33" s="56"/>
      <c r="E33" s="21"/>
      <c r="F33" s="21"/>
    </row>
    <row r="34" spans="1:6" s="4" customFormat="1">
      <c r="A34" s="19"/>
      <c r="B34" s="20" t="s">
        <v>56</v>
      </c>
      <c r="C34" s="78">
        <f>SUM('Geldflussrechnung Erfassung'!D52:D53)</f>
        <v>0</v>
      </c>
      <c r="D34" s="56"/>
      <c r="E34" s="21" t="s">
        <v>57</v>
      </c>
      <c r="F34" s="15" t="s">
        <v>55</v>
      </c>
    </row>
    <row r="35" spans="1:6" s="4" customFormat="1">
      <c r="A35" s="19"/>
      <c r="B35" s="30" t="s">
        <v>58</v>
      </c>
      <c r="C35" s="78">
        <f>SUM('Geldflussrechnung Erfassung'!D54)</f>
        <v>-330794.57</v>
      </c>
      <c r="D35" s="56"/>
      <c r="E35" s="21">
        <v>108</v>
      </c>
      <c r="F35" s="15" t="s">
        <v>54</v>
      </c>
    </row>
    <row r="36" spans="1:6" s="4" customFormat="1" ht="51">
      <c r="A36" s="19"/>
      <c r="B36" s="20" t="s">
        <v>87</v>
      </c>
      <c r="C36" s="78">
        <f>SUM('Geldflussrechnung Erfassung'!D55:D61)</f>
        <v>0</v>
      </c>
      <c r="D36" s="56"/>
      <c r="E36" s="21" t="s">
        <v>23</v>
      </c>
      <c r="F36" s="82" t="s">
        <v>25</v>
      </c>
    </row>
    <row r="37" spans="1:6" s="4" customFormat="1" ht="38.25">
      <c r="A37" s="19"/>
      <c r="B37" s="30" t="s">
        <v>88</v>
      </c>
      <c r="C37" s="78">
        <f>SUM('Geldflussrechnung Erfassung'!D62:D66)</f>
        <v>0</v>
      </c>
      <c r="D37" s="56"/>
      <c r="E37" s="21" t="s">
        <v>22</v>
      </c>
      <c r="F37" s="82" t="s">
        <v>24</v>
      </c>
    </row>
    <row r="38" spans="1:6" s="10" customFormat="1" ht="15">
      <c r="A38" s="23" t="s">
        <v>7</v>
      </c>
      <c r="B38" s="49" t="s">
        <v>11</v>
      </c>
      <c r="C38" s="77">
        <f>SUM(C34:C37)</f>
        <v>-330794.57</v>
      </c>
      <c r="D38" s="58"/>
      <c r="E38" s="35"/>
      <c r="F38" s="49" t="s">
        <v>66</v>
      </c>
    </row>
    <row r="39" spans="1:6" s="10" customFormat="1">
      <c r="A39" s="23"/>
      <c r="B39" s="24"/>
      <c r="C39" s="66"/>
      <c r="D39" s="59"/>
      <c r="E39" s="36"/>
      <c r="F39" s="37"/>
    </row>
    <row r="40" spans="1:6" s="10" customFormat="1" ht="18.75">
      <c r="A40" s="16" t="s">
        <v>7</v>
      </c>
      <c r="B40" s="26" t="s">
        <v>12</v>
      </c>
      <c r="C40" s="76">
        <f>C32+C38</f>
        <v>-858471.69</v>
      </c>
      <c r="D40" s="68"/>
      <c r="E40" s="69"/>
      <c r="F40" s="47" t="s">
        <v>67</v>
      </c>
    </row>
    <row r="41" spans="1:6" s="11" customFormat="1">
      <c r="A41" s="25"/>
      <c r="B41" s="30"/>
      <c r="C41" s="67"/>
      <c r="D41" s="60"/>
      <c r="E41" s="38"/>
      <c r="F41" s="38"/>
    </row>
    <row r="42" spans="1:6" s="11" customFormat="1">
      <c r="A42" s="25"/>
      <c r="B42" s="30" t="s">
        <v>59</v>
      </c>
      <c r="C42" s="78">
        <f>SUM('Geldflussrechnung Erfassung'!D71)</f>
        <v>-200000</v>
      </c>
      <c r="D42" s="56"/>
      <c r="E42" s="21">
        <v>201</v>
      </c>
      <c r="F42" s="15" t="s">
        <v>61</v>
      </c>
    </row>
    <row r="43" spans="1:6" s="11" customFormat="1">
      <c r="A43" s="25"/>
      <c r="B43" s="30" t="s">
        <v>60</v>
      </c>
      <c r="C43" s="78">
        <f>SUM('Geldflussrechnung Erfassung'!D72)</f>
        <v>0</v>
      </c>
      <c r="D43" s="56"/>
      <c r="E43" s="124" t="s">
        <v>108</v>
      </c>
      <c r="F43" s="15" t="s">
        <v>62</v>
      </c>
    </row>
    <row r="44" spans="1:6" s="10" customFormat="1" ht="18.75">
      <c r="A44" s="16" t="s">
        <v>7</v>
      </c>
      <c r="B44" s="26" t="s">
        <v>4</v>
      </c>
      <c r="C44" s="76">
        <f>SUM(C42:C43)</f>
        <v>-200000</v>
      </c>
      <c r="D44" s="68"/>
      <c r="E44" s="69"/>
      <c r="F44" s="47" t="s">
        <v>83</v>
      </c>
    </row>
    <row r="45" spans="1:6" s="11" customFormat="1">
      <c r="A45" s="25"/>
      <c r="B45" s="30"/>
      <c r="C45" s="67"/>
      <c r="D45" s="60"/>
      <c r="E45" s="38"/>
      <c r="F45" s="38"/>
    </row>
    <row r="46" spans="1:6" s="10" customFormat="1" ht="18.75">
      <c r="A46" s="16" t="s">
        <v>7</v>
      </c>
      <c r="B46" s="26" t="s">
        <v>17</v>
      </c>
      <c r="C46" s="79">
        <f>C44+C40+C23</f>
        <v>397166.92</v>
      </c>
      <c r="D46" s="61"/>
      <c r="E46" s="27"/>
      <c r="F46" s="47" t="s">
        <v>68</v>
      </c>
    </row>
    <row r="47" spans="1:6" s="10" customFormat="1" ht="18.75">
      <c r="A47" s="16"/>
      <c r="B47" s="28"/>
      <c r="C47" s="65"/>
      <c r="D47" s="56"/>
      <c r="E47" s="21"/>
      <c r="F47" s="39"/>
    </row>
    <row r="48" spans="1:6">
      <c r="A48" s="20"/>
      <c r="B48" s="20"/>
      <c r="C48" s="65"/>
      <c r="D48" s="56"/>
      <c r="E48" s="21"/>
      <c r="F48" s="21"/>
    </row>
    <row r="49" spans="1:6" s="11" customFormat="1">
      <c r="A49" s="25"/>
      <c r="B49" s="40" t="s">
        <v>14</v>
      </c>
      <c r="C49" s="67"/>
      <c r="D49" s="60"/>
      <c r="E49" s="38"/>
      <c r="F49" s="38"/>
    </row>
    <row r="50" spans="1:6" s="13" customFormat="1">
      <c r="A50" s="19"/>
      <c r="B50" s="19" t="s">
        <v>9</v>
      </c>
      <c r="C50" s="80">
        <f>SUM('Geldflussrechnung Erfassung'!D80)</f>
        <v>3775291.66</v>
      </c>
      <c r="D50" s="62"/>
      <c r="E50" s="41">
        <v>100</v>
      </c>
      <c r="F50" s="39" t="s">
        <v>0</v>
      </c>
    </row>
    <row r="51" spans="1:6" s="13" customFormat="1">
      <c r="A51" s="42" t="s">
        <v>3</v>
      </c>
      <c r="B51" s="19" t="s">
        <v>8</v>
      </c>
      <c r="C51" s="80">
        <f>SUM('Geldflussrechnung Erfassung'!D81)</f>
        <v>3378124.74</v>
      </c>
      <c r="D51" s="62"/>
      <c r="E51" s="41">
        <v>100</v>
      </c>
      <c r="F51" s="39" t="s">
        <v>0</v>
      </c>
    </row>
    <row r="52" spans="1:6" s="13" customFormat="1" ht="12">
      <c r="A52" s="42" t="s">
        <v>7</v>
      </c>
      <c r="B52" s="29" t="s">
        <v>10</v>
      </c>
      <c r="C52" s="81">
        <f>C50-C51</f>
        <v>397166.92</v>
      </c>
      <c r="D52" s="63"/>
      <c r="E52" s="43"/>
      <c r="F52" s="44"/>
    </row>
    <row r="53" spans="1:6">
      <c r="A53" s="45"/>
      <c r="B53" s="29" t="s">
        <v>16</v>
      </c>
      <c r="C53" s="133">
        <f>C46-C52</f>
        <v>0</v>
      </c>
      <c r="D53" s="63"/>
      <c r="E53" s="43"/>
      <c r="F53" s="44"/>
    </row>
    <row r="54" spans="1:6">
      <c r="A54" s="45"/>
      <c r="B54" s="45"/>
      <c r="C54" s="46"/>
      <c r="D54" s="46"/>
      <c r="E54" s="46"/>
      <c r="F54" s="46"/>
    </row>
    <row r="55" spans="1:6">
      <c r="A55" s="45"/>
      <c r="B55" s="45"/>
      <c r="C55" s="46"/>
      <c r="D55" s="46"/>
      <c r="E55" s="46"/>
      <c r="F55" s="46"/>
    </row>
  </sheetData>
  <sheetProtection sheet="1" objects="1" scenarios="1"/>
  <mergeCells count="4">
    <mergeCell ref="A3:B4"/>
    <mergeCell ref="C3:C4"/>
    <mergeCell ref="F3:F4"/>
    <mergeCell ref="E3:E4"/>
  </mergeCells>
  <conditionalFormatting sqref="C53">
    <cfRule type="cellIs" dxfId="3" priority="1" operator="notEqual">
      <formula>0</formula>
    </cfRule>
    <cfRule type="cellIs" dxfId="2" priority="2" operator="equal">
      <formula>0</formula>
    </cfRule>
  </conditionalFormatting>
  <pageMargins left="0.51181102362204722" right="0.11811023622047245" top="0.59055118110236227" bottom="0.59055118110236227" header="0.31496062992125984" footer="0.31496062992125984"/>
  <pageSetup paperSize="9" scale="90" orientation="portrait" r:id="rId1"/>
  <headerFooter>
    <oddFooter>&amp;L&amp;8&amp;F</oddFooter>
  </headerFooter>
  <ignoredErrors>
    <ignoredError sqref="C7:C8 C11:C12 C5: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1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ColWidth="11" defaultRowHeight="12.75"/>
  <cols>
    <col min="1" max="1" width="5.625" style="111" customWidth="1"/>
    <col min="2" max="2" width="63.875" style="111" customWidth="1"/>
    <col min="3" max="3" width="24.125" style="111" customWidth="1"/>
    <col min="4" max="4" width="31.375" style="111" customWidth="1"/>
    <col min="5" max="5" width="51.25" style="111" customWidth="1"/>
    <col min="6" max="6" width="3.25" style="111" customWidth="1"/>
    <col min="7" max="7" width="42.375" style="111" bestFit="1" customWidth="1"/>
    <col min="8" max="16384" width="11" style="111"/>
  </cols>
  <sheetData>
    <row r="1" spans="1:9" s="85" customFormat="1" ht="22.5">
      <c r="A1" s="83" t="s">
        <v>18</v>
      </c>
      <c r="B1" s="84"/>
      <c r="C1" s="136"/>
      <c r="D1" s="136"/>
      <c r="G1" s="135" t="s">
        <v>111</v>
      </c>
    </row>
    <row r="2" spans="1:9" s="85" customFormat="1">
      <c r="A2" s="86"/>
      <c r="B2" s="86"/>
      <c r="C2" s="137"/>
      <c r="D2" s="137"/>
      <c r="E2" s="137"/>
    </row>
    <row r="3" spans="1:9" s="87" customFormat="1" ht="12.75" customHeight="1">
      <c r="A3" s="183" t="s">
        <v>63</v>
      </c>
      <c r="B3" s="183"/>
      <c r="C3" s="183" t="s">
        <v>5</v>
      </c>
      <c r="D3" s="183" t="s">
        <v>76</v>
      </c>
      <c r="E3" s="183" t="s">
        <v>73</v>
      </c>
      <c r="G3" s="131" t="s">
        <v>107</v>
      </c>
      <c r="H3" s="131"/>
      <c r="I3" s="131"/>
    </row>
    <row r="4" spans="1:9" s="87" customFormat="1" ht="12.75" customHeight="1">
      <c r="A4" s="184"/>
      <c r="B4" s="185"/>
      <c r="C4" s="185"/>
      <c r="D4" s="185"/>
      <c r="E4" s="184"/>
      <c r="G4" s="120"/>
    </row>
    <row r="5" spans="1:9" s="85" customFormat="1" ht="12.75" customHeight="1">
      <c r="A5" s="88"/>
      <c r="B5" s="89" t="s">
        <v>40</v>
      </c>
      <c r="C5" s="138" t="s">
        <v>75</v>
      </c>
      <c r="D5" s="139">
        <v>703473.47</v>
      </c>
      <c r="E5" s="188"/>
    </row>
    <row r="6" spans="1:9" s="85" customFormat="1" ht="12.75" customHeight="1">
      <c r="A6" s="88"/>
      <c r="B6" s="90"/>
      <c r="C6" s="140" t="s">
        <v>74</v>
      </c>
      <c r="D6" s="141">
        <v>0</v>
      </c>
      <c r="E6" s="180"/>
    </row>
    <row r="7" spans="1:9" s="85" customFormat="1">
      <c r="A7" s="88"/>
      <c r="B7" s="89" t="s">
        <v>94</v>
      </c>
      <c r="C7" s="138" t="s">
        <v>78</v>
      </c>
      <c r="D7" s="139">
        <v>261062.22</v>
      </c>
      <c r="E7" s="187"/>
      <c r="G7" s="117"/>
    </row>
    <row r="8" spans="1:9" s="85" customFormat="1">
      <c r="A8" s="88"/>
      <c r="B8" s="90"/>
      <c r="C8" s="140" t="s">
        <v>77</v>
      </c>
      <c r="D8" s="141">
        <v>-53294.86</v>
      </c>
      <c r="E8" s="180"/>
    </row>
    <row r="9" spans="1:9" s="85" customFormat="1" ht="14.25">
      <c r="A9" s="88"/>
      <c r="B9" s="91" t="s">
        <v>95</v>
      </c>
      <c r="C9" s="142" t="s">
        <v>84</v>
      </c>
      <c r="D9" s="143">
        <v>0</v>
      </c>
      <c r="E9" s="144"/>
      <c r="G9" s="117"/>
    </row>
    <row r="10" spans="1:9" s="85" customFormat="1" ht="14.25">
      <c r="A10" s="88"/>
      <c r="B10" s="91"/>
      <c r="C10" s="142" t="s">
        <v>85</v>
      </c>
      <c r="D10" s="143">
        <v>-1848.85</v>
      </c>
      <c r="E10" s="144"/>
    </row>
    <row r="11" spans="1:9" s="92" customFormat="1">
      <c r="A11" s="88"/>
      <c r="B11" s="89" t="s">
        <v>41</v>
      </c>
      <c r="C11" s="128">
        <v>33</v>
      </c>
      <c r="D11" s="139">
        <v>829593.13</v>
      </c>
      <c r="E11" s="177" t="s">
        <v>20</v>
      </c>
    </row>
    <row r="12" spans="1:9" s="92" customFormat="1">
      <c r="A12" s="88"/>
      <c r="B12" s="91"/>
      <c r="C12" s="145">
        <v>366</v>
      </c>
      <c r="D12" s="143">
        <v>44550</v>
      </c>
      <c r="E12" s="180"/>
    </row>
    <row r="13" spans="1:9" s="92" customFormat="1">
      <c r="A13" s="88"/>
      <c r="B13" s="90"/>
      <c r="C13" s="129">
        <v>383</v>
      </c>
      <c r="D13" s="141">
        <v>0</v>
      </c>
      <c r="E13" s="180"/>
    </row>
    <row r="14" spans="1:9" s="92" customFormat="1">
      <c r="A14" s="88"/>
      <c r="B14" s="89" t="s">
        <v>42</v>
      </c>
      <c r="C14" s="128">
        <v>364</v>
      </c>
      <c r="D14" s="139">
        <v>0</v>
      </c>
      <c r="E14" s="177" t="s">
        <v>21</v>
      </c>
    </row>
    <row r="15" spans="1:9" s="92" customFormat="1">
      <c r="A15" s="88"/>
      <c r="B15" s="90"/>
      <c r="C15" s="129">
        <v>365</v>
      </c>
      <c r="D15" s="141">
        <v>0</v>
      </c>
      <c r="E15" s="186"/>
    </row>
    <row r="16" spans="1:9" s="96" customFormat="1" ht="21" customHeight="1">
      <c r="A16" s="93" t="s">
        <v>7</v>
      </c>
      <c r="B16" s="94" t="s">
        <v>69</v>
      </c>
      <c r="C16" s="146"/>
      <c r="D16" s="147">
        <f>SUM(D5:D15)</f>
        <v>1783535.11</v>
      </c>
      <c r="E16" s="95" t="s">
        <v>64</v>
      </c>
    </row>
    <row r="17" spans="1:7" s="92" customFormat="1">
      <c r="A17" s="88"/>
      <c r="B17" s="89" t="s">
        <v>39</v>
      </c>
      <c r="C17" s="128">
        <v>3410</v>
      </c>
      <c r="D17" s="139">
        <v>0</v>
      </c>
      <c r="E17" s="179" t="s">
        <v>24</v>
      </c>
    </row>
    <row r="18" spans="1:7" s="92" customFormat="1">
      <c r="A18" s="88"/>
      <c r="B18" s="91"/>
      <c r="C18" s="145">
        <v>3410</v>
      </c>
      <c r="D18" s="143">
        <v>0</v>
      </c>
      <c r="E18" s="180"/>
    </row>
    <row r="19" spans="1:7" s="92" customFormat="1">
      <c r="A19" s="88"/>
      <c r="B19" s="91"/>
      <c r="C19" s="145">
        <v>3411</v>
      </c>
      <c r="D19" s="143">
        <v>0</v>
      </c>
      <c r="E19" s="180"/>
    </row>
    <row r="20" spans="1:7" s="92" customFormat="1">
      <c r="A20" s="88"/>
      <c r="B20" s="91"/>
      <c r="C20" s="145">
        <v>4411</v>
      </c>
      <c r="D20" s="143">
        <v>0</v>
      </c>
      <c r="E20" s="180"/>
    </row>
    <row r="21" spans="1:7" s="92" customFormat="1">
      <c r="A21" s="88"/>
      <c r="B21" s="90"/>
      <c r="C21" s="129">
        <v>4419</v>
      </c>
      <c r="D21" s="141"/>
      <c r="E21" s="180"/>
    </row>
    <row r="22" spans="1:7" s="92" customFormat="1">
      <c r="A22" s="88"/>
      <c r="B22" s="89" t="s">
        <v>43</v>
      </c>
      <c r="C22" s="128">
        <v>3440</v>
      </c>
      <c r="D22" s="139">
        <v>0</v>
      </c>
      <c r="E22" s="177" t="s">
        <v>25</v>
      </c>
    </row>
    <row r="23" spans="1:7" s="92" customFormat="1">
      <c r="A23" s="88"/>
      <c r="B23" s="91"/>
      <c r="C23" s="145">
        <v>3441</v>
      </c>
      <c r="D23" s="143">
        <v>0</v>
      </c>
      <c r="E23" s="180"/>
    </row>
    <row r="24" spans="1:7" s="92" customFormat="1">
      <c r="A24" s="88"/>
      <c r="B24" s="91"/>
      <c r="C24" s="145">
        <v>4440</v>
      </c>
      <c r="D24" s="143">
        <v>0</v>
      </c>
      <c r="E24" s="180"/>
    </row>
    <row r="25" spans="1:7" s="92" customFormat="1">
      <c r="A25" s="88"/>
      <c r="B25" s="91"/>
      <c r="C25" s="145">
        <v>4441</v>
      </c>
      <c r="D25" s="143">
        <v>0</v>
      </c>
      <c r="E25" s="180"/>
    </row>
    <row r="26" spans="1:7" s="92" customFormat="1">
      <c r="A26" s="88"/>
      <c r="B26" s="91"/>
      <c r="C26" s="145">
        <v>4442</v>
      </c>
      <c r="D26" s="143">
        <v>0</v>
      </c>
      <c r="E26" s="180"/>
    </row>
    <row r="27" spans="1:7" s="92" customFormat="1">
      <c r="A27" s="88"/>
      <c r="B27" s="91"/>
      <c r="C27" s="145">
        <v>4443</v>
      </c>
      <c r="D27" s="143">
        <v>0</v>
      </c>
      <c r="E27" s="180"/>
    </row>
    <row r="28" spans="1:7" s="92" customFormat="1">
      <c r="A28" s="88"/>
      <c r="B28" s="90"/>
      <c r="C28" s="129">
        <v>4449</v>
      </c>
      <c r="D28" s="141">
        <v>0</v>
      </c>
      <c r="E28" s="180"/>
    </row>
    <row r="29" spans="1:7" s="85" customFormat="1">
      <c r="A29" s="88"/>
      <c r="B29" s="97" t="s">
        <v>36</v>
      </c>
      <c r="C29" s="119">
        <v>101</v>
      </c>
      <c r="D29" s="134">
        <v>-849769.04</v>
      </c>
      <c r="E29" s="148" t="s">
        <v>1</v>
      </c>
    </row>
    <row r="30" spans="1:7" s="85" customFormat="1">
      <c r="A30" s="88"/>
      <c r="B30" s="97" t="s">
        <v>37</v>
      </c>
      <c r="C30" s="119" t="s">
        <v>90</v>
      </c>
      <c r="D30" s="134">
        <v>35735.949999999997</v>
      </c>
      <c r="E30" s="88" t="s">
        <v>92</v>
      </c>
      <c r="G30" s="117"/>
    </row>
    <row r="31" spans="1:7" s="85" customFormat="1">
      <c r="A31" s="88"/>
      <c r="B31" s="97" t="s">
        <v>38</v>
      </c>
      <c r="C31" s="119">
        <v>106</v>
      </c>
      <c r="D31" s="134">
        <v>0</v>
      </c>
      <c r="E31" s="88" t="s">
        <v>2</v>
      </c>
    </row>
    <row r="32" spans="1:7" s="85" customFormat="1">
      <c r="A32" s="88"/>
      <c r="B32" s="89" t="s">
        <v>35</v>
      </c>
      <c r="C32" s="128">
        <v>431</v>
      </c>
      <c r="D32" s="139">
        <v>0</v>
      </c>
      <c r="E32" s="177" t="s">
        <v>30</v>
      </c>
    </row>
    <row r="33" spans="1:8" s="85" customFormat="1">
      <c r="A33" s="88"/>
      <c r="B33" s="90"/>
      <c r="C33" s="129">
        <v>432</v>
      </c>
      <c r="D33" s="141"/>
      <c r="E33" s="180"/>
    </row>
    <row r="34" spans="1:8" s="85" customFormat="1">
      <c r="A34" s="88"/>
      <c r="B34" s="97" t="s">
        <v>31</v>
      </c>
      <c r="C34" s="119">
        <v>200</v>
      </c>
      <c r="D34" s="134">
        <v>345087.57</v>
      </c>
      <c r="E34" s="148" t="s">
        <v>26</v>
      </c>
    </row>
    <row r="35" spans="1:8" s="85" customFormat="1">
      <c r="A35" s="88"/>
      <c r="B35" s="97" t="s">
        <v>32</v>
      </c>
      <c r="C35" s="119" t="s">
        <v>91</v>
      </c>
      <c r="D35" s="134">
        <v>129441.77</v>
      </c>
      <c r="E35" s="88" t="s">
        <v>93</v>
      </c>
    </row>
    <row r="36" spans="1:8" s="85" customFormat="1">
      <c r="A36" s="88"/>
      <c r="B36" s="97" t="s">
        <v>33</v>
      </c>
      <c r="C36" s="119">
        <v>205</v>
      </c>
      <c r="D36" s="134">
        <v>12590</v>
      </c>
      <c r="E36" s="88" t="s">
        <v>27</v>
      </c>
    </row>
    <row r="37" spans="1:8" s="85" customFormat="1">
      <c r="A37" s="88"/>
      <c r="B37" s="97" t="s">
        <v>34</v>
      </c>
      <c r="C37" s="119">
        <v>208</v>
      </c>
      <c r="D37" s="134">
        <v>0</v>
      </c>
      <c r="E37" s="88" t="s">
        <v>28</v>
      </c>
    </row>
    <row r="38" spans="1:8" s="85" customFormat="1" ht="25.5">
      <c r="A38" s="88"/>
      <c r="B38" s="89" t="s">
        <v>103</v>
      </c>
      <c r="C38" s="128" t="s">
        <v>104</v>
      </c>
      <c r="D38" s="139">
        <v>0</v>
      </c>
      <c r="E38" s="181" t="s">
        <v>110</v>
      </c>
      <c r="G38" s="123"/>
      <c r="H38" s="122"/>
    </row>
    <row r="39" spans="1:8" s="85" customFormat="1">
      <c r="A39" s="88"/>
      <c r="B39" s="90"/>
      <c r="C39" s="129" t="s">
        <v>105</v>
      </c>
      <c r="D39" s="141">
        <v>-982.75</v>
      </c>
      <c r="E39" s="182"/>
      <c r="G39" s="117"/>
      <c r="H39" s="122"/>
    </row>
    <row r="40" spans="1:8" s="85" customFormat="1">
      <c r="A40" s="88"/>
      <c r="B40" s="98"/>
      <c r="C40" s="88"/>
      <c r="D40" s="149"/>
      <c r="E40" s="88"/>
    </row>
    <row r="41" spans="1:8" s="96" customFormat="1" ht="21" customHeight="1">
      <c r="A41" s="93" t="s">
        <v>7</v>
      </c>
      <c r="B41" s="99" t="s">
        <v>6</v>
      </c>
      <c r="C41" s="150"/>
      <c r="D41" s="151">
        <f>SUM(D17:D39)+D16</f>
        <v>1455638.61</v>
      </c>
      <c r="E41" s="152" t="s">
        <v>79</v>
      </c>
    </row>
    <row r="42" spans="1:8" s="85" customFormat="1" ht="6.75" customHeight="1">
      <c r="A42" s="100"/>
      <c r="B42" s="88"/>
      <c r="C42" s="88"/>
      <c r="D42" s="149"/>
      <c r="E42" s="88"/>
    </row>
    <row r="43" spans="1:8" s="85" customFormat="1">
      <c r="A43" s="100"/>
      <c r="B43" s="101" t="s">
        <v>51</v>
      </c>
      <c r="C43" s="153" t="s">
        <v>70</v>
      </c>
      <c r="D43" s="134">
        <v>-272069.39</v>
      </c>
      <c r="E43" s="154"/>
    </row>
    <row r="44" spans="1:8" s="85" customFormat="1">
      <c r="A44" s="100"/>
      <c r="B44" s="97" t="s">
        <v>52</v>
      </c>
      <c r="C44" s="153" t="s">
        <v>71</v>
      </c>
      <c r="D44" s="134">
        <v>44392.27</v>
      </c>
      <c r="E44" s="154"/>
    </row>
    <row r="45" spans="1:8" s="85" customFormat="1">
      <c r="A45" s="88"/>
      <c r="B45" s="97" t="s">
        <v>46</v>
      </c>
      <c r="C45" s="119">
        <v>1046</v>
      </c>
      <c r="D45" s="134">
        <v>0</v>
      </c>
      <c r="E45" s="88" t="s">
        <v>48</v>
      </c>
    </row>
    <row r="46" spans="1:8" s="85" customFormat="1">
      <c r="A46" s="88"/>
      <c r="B46" s="97" t="s">
        <v>47</v>
      </c>
      <c r="C46" s="119">
        <v>2046</v>
      </c>
      <c r="D46" s="134"/>
      <c r="E46" s="88" t="s">
        <v>49</v>
      </c>
    </row>
    <row r="47" spans="1:8" s="85" customFormat="1">
      <c r="A47" s="88"/>
      <c r="B47" s="125" t="s">
        <v>109</v>
      </c>
      <c r="C47" s="126">
        <v>144</v>
      </c>
      <c r="D47" s="169">
        <v>-300000</v>
      </c>
      <c r="E47" s="127" t="s">
        <v>116</v>
      </c>
      <c r="G47" s="130" t="s">
        <v>106</v>
      </c>
    </row>
    <row r="48" spans="1:8" s="85" customFormat="1">
      <c r="A48" s="88"/>
      <c r="B48" s="97" t="s">
        <v>102</v>
      </c>
      <c r="C48" s="119" t="s">
        <v>112</v>
      </c>
      <c r="D48" s="134"/>
      <c r="E48" s="88" t="s">
        <v>113</v>
      </c>
      <c r="G48" s="130" t="s">
        <v>114</v>
      </c>
    </row>
    <row r="49" spans="1:5" s="85" customFormat="1">
      <c r="A49" s="100"/>
      <c r="B49" s="101" t="s">
        <v>50</v>
      </c>
      <c r="C49" s="119">
        <v>431</v>
      </c>
      <c r="D49" s="155">
        <f>D32*-1</f>
        <v>0</v>
      </c>
      <c r="E49" s="88" t="s">
        <v>53</v>
      </c>
    </row>
    <row r="50" spans="1:5" s="96" customFormat="1" ht="15">
      <c r="A50" s="102" t="s">
        <v>7</v>
      </c>
      <c r="B50" s="103" t="s">
        <v>13</v>
      </c>
      <c r="C50" s="106"/>
      <c r="D50" s="147">
        <f>SUM(D43:D49)</f>
        <v>-527677.12</v>
      </c>
      <c r="E50" s="95" t="s">
        <v>65</v>
      </c>
    </row>
    <row r="51" spans="1:5" s="85" customFormat="1" ht="6.75" customHeight="1">
      <c r="A51" s="100"/>
      <c r="B51" s="88"/>
      <c r="C51" s="88"/>
      <c r="D51" s="149"/>
      <c r="E51" s="88"/>
    </row>
    <row r="52" spans="1:5" s="85" customFormat="1">
      <c r="A52" s="100"/>
      <c r="B52" s="104" t="s">
        <v>56</v>
      </c>
      <c r="C52" s="128">
        <v>102</v>
      </c>
      <c r="D52" s="139">
        <v>0</v>
      </c>
      <c r="E52" s="181" t="s">
        <v>55</v>
      </c>
    </row>
    <row r="53" spans="1:5" s="85" customFormat="1">
      <c r="A53" s="100"/>
      <c r="B53" s="105"/>
      <c r="C53" s="129">
        <v>107</v>
      </c>
      <c r="D53" s="141"/>
      <c r="E53" s="182"/>
    </row>
    <row r="54" spans="1:5" s="85" customFormat="1">
      <c r="A54" s="100"/>
      <c r="B54" s="97" t="s">
        <v>58</v>
      </c>
      <c r="C54" s="119">
        <v>108</v>
      </c>
      <c r="D54" s="134">
        <v>-330794.57</v>
      </c>
      <c r="E54" s="88" t="s">
        <v>54</v>
      </c>
    </row>
    <row r="55" spans="1:5" s="85" customFormat="1">
      <c r="A55" s="100"/>
      <c r="B55" s="89" t="s">
        <v>87</v>
      </c>
      <c r="C55" s="128">
        <v>3440</v>
      </c>
      <c r="D55" s="155">
        <f>D22*-1</f>
        <v>0</v>
      </c>
      <c r="E55" s="177" t="s">
        <v>25</v>
      </c>
    </row>
    <row r="56" spans="1:5" s="85" customFormat="1" ht="12.75" customHeight="1">
      <c r="A56" s="100"/>
      <c r="B56" s="91"/>
      <c r="C56" s="145">
        <v>3441</v>
      </c>
      <c r="D56" s="155">
        <f t="shared" ref="D56:D61" si="0">D23*-1</f>
        <v>0</v>
      </c>
      <c r="E56" s="178"/>
    </row>
    <row r="57" spans="1:5" s="85" customFormat="1" ht="12.75" customHeight="1">
      <c r="A57" s="100"/>
      <c r="B57" s="91"/>
      <c r="C57" s="145">
        <v>4440</v>
      </c>
      <c r="D57" s="155">
        <f t="shared" si="0"/>
        <v>0</v>
      </c>
      <c r="E57" s="178"/>
    </row>
    <row r="58" spans="1:5" s="85" customFormat="1" ht="12.75" customHeight="1">
      <c r="A58" s="100"/>
      <c r="B58" s="91"/>
      <c r="C58" s="145">
        <v>4441</v>
      </c>
      <c r="D58" s="155">
        <f t="shared" si="0"/>
        <v>0</v>
      </c>
      <c r="E58" s="178"/>
    </row>
    <row r="59" spans="1:5" s="85" customFormat="1" ht="12.75" customHeight="1">
      <c r="A59" s="100"/>
      <c r="B59" s="91"/>
      <c r="C59" s="145">
        <v>4442</v>
      </c>
      <c r="D59" s="155">
        <f t="shared" si="0"/>
        <v>0</v>
      </c>
      <c r="E59" s="178"/>
    </row>
    <row r="60" spans="1:5" s="85" customFormat="1" ht="12.75" customHeight="1">
      <c r="A60" s="100"/>
      <c r="B60" s="91"/>
      <c r="C60" s="145">
        <v>4443</v>
      </c>
      <c r="D60" s="155">
        <f t="shared" si="0"/>
        <v>0</v>
      </c>
      <c r="E60" s="178"/>
    </row>
    <row r="61" spans="1:5" s="85" customFormat="1" ht="12.75" customHeight="1">
      <c r="A61" s="100"/>
      <c r="B61" s="90"/>
      <c r="C61" s="129">
        <v>4449</v>
      </c>
      <c r="D61" s="155">
        <f t="shared" si="0"/>
        <v>0</v>
      </c>
      <c r="E61" s="178"/>
    </row>
    <row r="62" spans="1:5" s="85" customFormat="1" ht="12.75" customHeight="1">
      <c r="A62" s="100"/>
      <c r="B62" s="89" t="s">
        <v>88</v>
      </c>
      <c r="C62" s="128">
        <v>3410</v>
      </c>
      <c r="D62" s="155">
        <f>D17*-1</f>
        <v>0</v>
      </c>
      <c r="E62" s="179" t="s">
        <v>24</v>
      </c>
    </row>
    <row r="63" spans="1:5" s="85" customFormat="1" ht="12.75" customHeight="1">
      <c r="A63" s="100"/>
      <c r="B63" s="91"/>
      <c r="C63" s="145">
        <v>3410</v>
      </c>
      <c r="D63" s="155">
        <f t="shared" ref="D63:D66" si="1">D18*-1</f>
        <v>0</v>
      </c>
      <c r="E63" s="178"/>
    </row>
    <row r="64" spans="1:5" s="85" customFormat="1" ht="12.75" customHeight="1">
      <c r="A64" s="100"/>
      <c r="B64" s="91"/>
      <c r="C64" s="145">
        <v>3411</v>
      </c>
      <c r="D64" s="155">
        <f t="shared" si="1"/>
        <v>0</v>
      </c>
      <c r="E64" s="178"/>
    </row>
    <row r="65" spans="1:7" s="85" customFormat="1" ht="12.75" customHeight="1">
      <c r="A65" s="100"/>
      <c r="B65" s="91"/>
      <c r="C65" s="145">
        <v>4411</v>
      </c>
      <c r="D65" s="155">
        <f t="shared" si="1"/>
        <v>0</v>
      </c>
      <c r="E65" s="178"/>
    </row>
    <row r="66" spans="1:7" s="85" customFormat="1" ht="12.75" customHeight="1">
      <c r="A66" s="100"/>
      <c r="B66" s="90"/>
      <c r="C66" s="129">
        <v>4419</v>
      </c>
      <c r="D66" s="155">
        <f t="shared" si="1"/>
        <v>0</v>
      </c>
      <c r="E66" s="178"/>
    </row>
    <row r="67" spans="1:7" s="96" customFormat="1" ht="15">
      <c r="A67" s="102" t="s">
        <v>7</v>
      </c>
      <c r="B67" s="103" t="s">
        <v>11</v>
      </c>
      <c r="C67" s="106"/>
      <c r="D67" s="147">
        <f>SUM(D52:D66)</f>
        <v>-330794.57</v>
      </c>
      <c r="E67" s="95" t="s">
        <v>66</v>
      </c>
    </row>
    <row r="68" spans="1:7" s="96" customFormat="1">
      <c r="A68" s="102"/>
      <c r="B68" s="106"/>
      <c r="C68" s="106"/>
      <c r="D68" s="156"/>
      <c r="E68" s="142"/>
    </row>
    <row r="69" spans="1:7" s="96" customFormat="1" ht="21" customHeight="1">
      <c r="A69" s="93" t="s">
        <v>7</v>
      </c>
      <c r="B69" s="99" t="s">
        <v>12</v>
      </c>
      <c r="C69" s="150"/>
      <c r="D69" s="151">
        <f>D50+D67</f>
        <v>-858471.69</v>
      </c>
      <c r="E69" s="152" t="s">
        <v>67</v>
      </c>
    </row>
    <row r="70" spans="1:7" s="108" customFormat="1" ht="6.75" customHeight="1">
      <c r="A70" s="107"/>
      <c r="B70" s="98"/>
      <c r="C70" s="98"/>
      <c r="D70" s="157"/>
      <c r="E70" s="98"/>
    </row>
    <row r="71" spans="1:7" s="108" customFormat="1">
      <c r="A71" s="107"/>
      <c r="B71" s="97" t="s">
        <v>59</v>
      </c>
      <c r="C71" s="119">
        <v>201</v>
      </c>
      <c r="D71" s="134">
        <v>-200000</v>
      </c>
      <c r="E71" s="88" t="s">
        <v>61</v>
      </c>
    </row>
    <row r="72" spans="1:7" s="108" customFormat="1">
      <c r="A72" s="107"/>
      <c r="B72" s="97" t="s">
        <v>60</v>
      </c>
      <c r="C72" s="119" t="s">
        <v>108</v>
      </c>
      <c r="D72" s="134">
        <v>0</v>
      </c>
      <c r="E72" s="88" t="s">
        <v>62</v>
      </c>
      <c r="G72" s="132"/>
    </row>
    <row r="73" spans="1:7" s="108" customFormat="1">
      <c r="A73" s="107"/>
      <c r="B73" s="98"/>
      <c r="C73" s="88"/>
      <c r="D73" s="149"/>
      <c r="E73" s="88"/>
    </row>
    <row r="74" spans="1:7" s="96" customFormat="1" ht="21" customHeight="1">
      <c r="A74" s="93" t="s">
        <v>7</v>
      </c>
      <c r="B74" s="99" t="s">
        <v>4</v>
      </c>
      <c r="C74" s="150"/>
      <c r="D74" s="151">
        <f>SUM(D71:D72)</f>
        <v>-200000</v>
      </c>
      <c r="E74" s="152" t="s">
        <v>80</v>
      </c>
    </row>
    <row r="75" spans="1:7" s="108" customFormat="1" ht="30.75" customHeight="1">
      <c r="A75" s="107"/>
      <c r="B75" s="98"/>
      <c r="C75" s="98"/>
      <c r="D75" s="157"/>
      <c r="E75" s="98"/>
    </row>
    <row r="76" spans="1:7" s="96" customFormat="1" ht="21" customHeight="1">
      <c r="A76" s="93" t="s">
        <v>7</v>
      </c>
      <c r="B76" s="109" t="s">
        <v>17</v>
      </c>
      <c r="C76" s="158"/>
      <c r="D76" s="159">
        <f>D74+D41+D69</f>
        <v>397166.92</v>
      </c>
      <c r="E76" s="160" t="s">
        <v>68</v>
      </c>
    </row>
    <row r="77" spans="1:7" s="96" customFormat="1" ht="21" customHeight="1">
      <c r="A77" s="93"/>
      <c r="B77" s="110"/>
      <c r="C77" s="88"/>
      <c r="D77" s="161"/>
      <c r="E77" s="142"/>
    </row>
    <row r="78" spans="1:7" ht="6.75" customHeight="1">
      <c r="A78" s="88"/>
      <c r="B78" s="88"/>
      <c r="C78" s="88"/>
      <c r="D78" s="161"/>
      <c r="E78" s="88"/>
    </row>
    <row r="79" spans="1:7" s="108" customFormat="1">
      <c r="A79" s="107"/>
      <c r="B79" s="112" t="s">
        <v>14</v>
      </c>
      <c r="C79" s="98"/>
      <c r="D79" s="162"/>
      <c r="E79" s="98"/>
    </row>
    <row r="80" spans="1:7" s="113" customFormat="1">
      <c r="A80" s="100"/>
      <c r="B80" s="100" t="s">
        <v>9</v>
      </c>
      <c r="C80" s="100">
        <v>100</v>
      </c>
      <c r="D80" s="134">
        <v>3775291.66</v>
      </c>
      <c r="E80" s="142" t="s">
        <v>0</v>
      </c>
    </row>
    <row r="81" spans="1:7" s="113" customFormat="1">
      <c r="A81" s="114" t="s">
        <v>3</v>
      </c>
      <c r="B81" s="100" t="s">
        <v>8</v>
      </c>
      <c r="C81" s="100">
        <v>100</v>
      </c>
      <c r="D81" s="134">
        <v>3378124.74</v>
      </c>
      <c r="E81" s="142" t="s">
        <v>0</v>
      </c>
    </row>
    <row r="82" spans="1:7" s="113" customFormat="1" ht="12">
      <c r="A82" s="114" t="s">
        <v>7</v>
      </c>
      <c r="B82" s="115" t="s">
        <v>10</v>
      </c>
      <c r="C82" s="163"/>
      <c r="D82" s="164">
        <f>D80-D81</f>
        <v>397166.92</v>
      </c>
      <c r="E82" s="93"/>
    </row>
    <row r="83" spans="1:7">
      <c r="A83" s="116"/>
      <c r="B83" s="115" t="s">
        <v>16</v>
      </c>
      <c r="C83" s="163"/>
      <c r="D83" s="165">
        <f>D76-D82</f>
        <v>0</v>
      </c>
      <c r="E83" s="93"/>
      <c r="G83" s="121"/>
    </row>
    <row r="84" spans="1:7">
      <c r="A84" s="116"/>
      <c r="B84" s="116"/>
      <c r="C84" s="116"/>
      <c r="D84" s="116"/>
      <c r="E84" s="116"/>
    </row>
    <row r="85" spans="1:7">
      <c r="A85" s="116"/>
      <c r="B85" s="116"/>
      <c r="C85" s="116"/>
      <c r="D85" s="166"/>
      <c r="E85" s="116"/>
    </row>
    <row r="90" spans="1:7">
      <c r="D90" s="167"/>
    </row>
    <row r="91" spans="1:7">
      <c r="D91" s="168"/>
    </row>
  </sheetData>
  <sheetProtection sheet="1" objects="1" scenarios="1"/>
  <mergeCells count="15">
    <mergeCell ref="A3:B4"/>
    <mergeCell ref="C3:C4"/>
    <mergeCell ref="E3:E4"/>
    <mergeCell ref="D3:D4"/>
    <mergeCell ref="E17:E21"/>
    <mergeCell ref="E14:E15"/>
    <mergeCell ref="E11:E13"/>
    <mergeCell ref="E7:E8"/>
    <mergeCell ref="E5:E6"/>
    <mergeCell ref="E55:E61"/>
    <mergeCell ref="E62:E66"/>
    <mergeCell ref="E22:E28"/>
    <mergeCell ref="E32:E33"/>
    <mergeCell ref="E38:E39"/>
    <mergeCell ref="E52:E53"/>
  </mergeCells>
  <conditionalFormatting sqref="D83">
    <cfRule type="cellIs" dxfId="1" priority="1" operator="notEqual">
      <formula>0</formula>
    </cfRule>
    <cfRule type="cellIs" dxfId="0" priority="2" operator="equal">
      <formula>0</formula>
    </cfRule>
  </conditionalFormatting>
  <pageMargins left="0.36562499999999998" right="0.11811023622047245" top="0.59055118110236227" bottom="0.59055118110236227" header="0.31496062992125984" footer="0.31496062992125984"/>
  <pageSetup paperSize="9" scale="51" orientation="portrait" r:id="rId1"/>
  <headerFooter>
    <oddFooter>&amp;L&amp;8&amp;F &amp;A</oddFooter>
  </headerFooter>
  <ignoredErrors>
    <ignoredError sqref="D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56"/>
  <sheetViews>
    <sheetView zoomScale="115" zoomScaleNormal="115" workbookViewId="0">
      <pane ySplit="4" topLeftCell="A5" activePane="bottomLeft" state="frozen"/>
      <selection pane="bottomLeft"/>
    </sheetView>
  </sheetViews>
  <sheetFormatPr baseColWidth="10" defaultColWidth="11" defaultRowHeight="12.75"/>
  <cols>
    <col min="1" max="1" width="5.625" style="12" customWidth="1"/>
    <col min="2" max="2" width="63.875" style="12" customWidth="1"/>
    <col min="3" max="3" width="24.125" style="14" customWidth="1"/>
    <col min="4" max="4" width="51.25" style="14" customWidth="1"/>
    <col min="5" max="5" width="3.25" style="12" customWidth="1"/>
    <col min="6" max="16384" width="11" style="12"/>
  </cols>
  <sheetData>
    <row r="1" spans="1:4" s="4" customFormat="1" ht="22.5">
      <c r="A1" s="1" t="s">
        <v>18</v>
      </c>
      <c r="B1" s="2"/>
      <c r="C1" s="3"/>
      <c r="D1" s="3"/>
    </row>
    <row r="2" spans="1:4" s="4" customFormat="1">
      <c r="A2" s="5"/>
      <c r="B2" s="5"/>
      <c r="C2" s="6"/>
      <c r="D2" s="6"/>
    </row>
    <row r="3" spans="1:4" s="8" customFormat="1" ht="12.75" customHeight="1">
      <c r="A3" s="171" t="s">
        <v>63</v>
      </c>
      <c r="B3" s="171"/>
      <c r="C3" s="175" t="s">
        <v>5</v>
      </c>
      <c r="D3" s="7"/>
    </row>
    <row r="4" spans="1:4" s="8" customFormat="1" ht="18.75">
      <c r="A4" s="172"/>
      <c r="B4" s="172"/>
      <c r="C4" s="176"/>
      <c r="D4" s="7"/>
    </row>
    <row r="5" spans="1:4" s="4" customFormat="1">
      <c r="A5" s="20"/>
      <c r="B5" s="30" t="s">
        <v>40</v>
      </c>
      <c r="C5" s="31" t="s">
        <v>15</v>
      </c>
      <c r="D5" s="31"/>
    </row>
    <row r="6" spans="1:4" s="4" customFormat="1">
      <c r="A6" s="20"/>
      <c r="B6" s="30" t="s">
        <v>96</v>
      </c>
      <c r="C6" s="32" t="s">
        <v>19</v>
      </c>
      <c r="D6" s="32"/>
    </row>
    <row r="7" spans="1:4" s="4" customFormat="1">
      <c r="A7" s="20"/>
      <c r="B7" s="30" t="s">
        <v>97</v>
      </c>
      <c r="C7" s="32" t="s">
        <v>86</v>
      </c>
      <c r="D7" s="32"/>
    </row>
    <row r="8" spans="1:4" s="9" customFormat="1">
      <c r="A8" s="20"/>
      <c r="B8" s="30" t="s">
        <v>41</v>
      </c>
      <c r="C8" s="15" t="s">
        <v>44</v>
      </c>
      <c r="D8" s="15" t="s">
        <v>20</v>
      </c>
    </row>
    <row r="9" spans="1:4" s="9" customFormat="1">
      <c r="A9" s="20"/>
      <c r="B9" s="30" t="s">
        <v>42</v>
      </c>
      <c r="C9" s="15" t="s">
        <v>45</v>
      </c>
      <c r="D9" s="15" t="s">
        <v>21</v>
      </c>
    </row>
    <row r="10" spans="1:4" s="10" customFormat="1" ht="21" customHeight="1">
      <c r="A10" s="16" t="s">
        <v>7</v>
      </c>
      <c r="B10" s="49" t="s">
        <v>69</v>
      </c>
      <c r="C10" s="33"/>
      <c r="D10" s="49" t="s">
        <v>64</v>
      </c>
    </row>
    <row r="11" spans="1:4" s="9" customFormat="1" ht="38.25">
      <c r="A11" s="20"/>
      <c r="B11" s="30" t="s">
        <v>39</v>
      </c>
      <c r="C11" s="15" t="s">
        <v>22</v>
      </c>
      <c r="D11" s="15" t="s">
        <v>24</v>
      </c>
    </row>
    <row r="12" spans="1:4" s="9" customFormat="1" ht="51">
      <c r="A12" s="20"/>
      <c r="B12" s="30" t="s">
        <v>43</v>
      </c>
      <c r="C12" s="15" t="s">
        <v>23</v>
      </c>
      <c r="D12" s="15" t="s">
        <v>25</v>
      </c>
    </row>
    <row r="13" spans="1:4" s="4" customFormat="1">
      <c r="A13" s="20"/>
      <c r="B13" s="30" t="s">
        <v>36</v>
      </c>
      <c r="C13" s="15">
        <v>101</v>
      </c>
      <c r="D13" s="17" t="s">
        <v>1</v>
      </c>
    </row>
    <row r="14" spans="1:4" s="4" customFormat="1">
      <c r="A14" s="20"/>
      <c r="B14" s="30" t="s">
        <v>37</v>
      </c>
      <c r="C14" s="118" t="s">
        <v>90</v>
      </c>
      <c r="D14" s="118" t="s">
        <v>92</v>
      </c>
    </row>
    <row r="15" spans="1:4" s="4" customFormat="1">
      <c r="A15" s="20"/>
      <c r="B15" s="30" t="s">
        <v>38</v>
      </c>
      <c r="C15" s="15">
        <v>106</v>
      </c>
      <c r="D15" s="15" t="s">
        <v>2</v>
      </c>
    </row>
    <row r="16" spans="1:4" s="4" customFormat="1">
      <c r="A16" s="20"/>
      <c r="B16" s="30" t="s">
        <v>35</v>
      </c>
      <c r="C16" s="15" t="s">
        <v>29</v>
      </c>
      <c r="D16" s="15" t="s">
        <v>30</v>
      </c>
    </row>
    <row r="17" spans="1:4" s="4" customFormat="1">
      <c r="A17" s="20"/>
      <c r="B17" s="30" t="s">
        <v>31</v>
      </c>
      <c r="C17" s="15">
        <v>200</v>
      </c>
      <c r="D17" s="17" t="s">
        <v>26</v>
      </c>
    </row>
    <row r="18" spans="1:4" s="4" customFormat="1">
      <c r="A18" s="20"/>
      <c r="B18" s="30" t="s">
        <v>32</v>
      </c>
      <c r="C18" s="118" t="s">
        <v>91</v>
      </c>
      <c r="D18" s="17" t="s">
        <v>93</v>
      </c>
    </row>
    <row r="19" spans="1:4" s="4" customFormat="1">
      <c r="A19" s="20"/>
      <c r="B19" s="30" t="s">
        <v>33</v>
      </c>
      <c r="C19" s="15">
        <v>205</v>
      </c>
      <c r="D19" s="15" t="s">
        <v>27</v>
      </c>
    </row>
    <row r="20" spans="1:4" s="4" customFormat="1">
      <c r="A20" s="20"/>
      <c r="B20" s="30" t="s">
        <v>34</v>
      </c>
      <c r="C20" s="15">
        <v>208</v>
      </c>
      <c r="D20" s="15" t="s">
        <v>28</v>
      </c>
    </row>
    <row r="21" spans="1:4" s="4" customFormat="1" ht="25.5">
      <c r="A21" s="20"/>
      <c r="B21" s="30" t="s">
        <v>98</v>
      </c>
      <c r="C21" s="118" t="s">
        <v>100</v>
      </c>
      <c r="D21" s="118" t="s">
        <v>99</v>
      </c>
    </row>
    <row r="22" spans="1:4" s="4" customFormat="1">
      <c r="A22" s="20"/>
      <c r="B22" s="30"/>
      <c r="C22" s="15"/>
      <c r="D22" s="15"/>
    </row>
    <row r="23" spans="1:4" s="10" customFormat="1" ht="21" customHeight="1">
      <c r="A23" s="16" t="s">
        <v>7</v>
      </c>
      <c r="B23" s="18" t="s">
        <v>6</v>
      </c>
      <c r="C23" s="34"/>
      <c r="D23" s="48" t="s">
        <v>82</v>
      </c>
    </row>
    <row r="24" spans="1:4" s="4" customFormat="1" ht="6.75" customHeight="1">
      <c r="A24" s="19"/>
      <c r="B24" s="20"/>
      <c r="C24" s="21"/>
      <c r="D24" s="21"/>
    </row>
    <row r="25" spans="1:4" s="4" customFormat="1">
      <c r="A25" s="19"/>
      <c r="B25" s="20" t="s">
        <v>51</v>
      </c>
      <c r="C25" s="22" t="s">
        <v>70</v>
      </c>
      <c r="D25" s="22"/>
    </row>
    <row r="26" spans="1:4" s="4" customFormat="1">
      <c r="A26" s="19"/>
      <c r="B26" s="30" t="s">
        <v>52</v>
      </c>
      <c r="C26" s="22" t="s">
        <v>71</v>
      </c>
      <c r="D26" s="22"/>
    </row>
    <row r="27" spans="1:4" s="4" customFormat="1">
      <c r="A27" s="20"/>
      <c r="B27" s="30" t="s">
        <v>46</v>
      </c>
      <c r="C27" s="15">
        <v>1046</v>
      </c>
      <c r="D27" s="15" t="s">
        <v>48</v>
      </c>
    </row>
    <row r="28" spans="1:4" s="4" customFormat="1">
      <c r="A28" s="20"/>
      <c r="B28" s="30" t="s">
        <v>47</v>
      </c>
      <c r="C28" s="15">
        <v>2046</v>
      </c>
      <c r="D28" s="15" t="s">
        <v>49</v>
      </c>
    </row>
    <row r="29" spans="1:4" s="4" customFormat="1">
      <c r="A29" s="20"/>
      <c r="B29" s="30" t="s">
        <v>109</v>
      </c>
      <c r="C29" s="82">
        <v>144</v>
      </c>
      <c r="D29" s="189" t="s">
        <v>116</v>
      </c>
    </row>
    <row r="30" spans="1:4" s="4" customFormat="1">
      <c r="A30" s="20"/>
      <c r="B30" s="30" t="s">
        <v>102</v>
      </c>
      <c r="C30" s="82">
        <v>2068</v>
      </c>
      <c r="D30" s="189" t="s">
        <v>115</v>
      </c>
    </row>
    <row r="31" spans="1:4" s="4" customFormat="1">
      <c r="A31" s="19"/>
      <c r="B31" s="20" t="s">
        <v>50</v>
      </c>
      <c r="C31" s="21">
        <v>431</v>
      </c>
      <c r="D31" s="15" t="s">
        <v>53</v>
      </c>
    </row>
    <row r="32" spans="1:4" s="10" customFormat="1" ht="15">
      <c r="A32" s="23" t="s">
        <v>7</v>
      </c>
      <c r="B32" s="49" t="s">
        <v>13</v>
      </c>
      <c r="C32" s="35"/>
      <c r="D32" s="49" t="s">
        <v>65</v>
      </c>
    </row>
    <row r="33" spans="1:4" s="4" customFormat="1" ht="6.75" customHeight="1">
      <c r="A33" s="19"/>
      <c r="B33" s="20"/>
      <c r="C33" s="21"/>
      <c r="D33" s="21"/>
    </row>
    <row r="34" spans="1:4" s="4" customFormat="1">
      <c r="A34" s="19"/>
      <c r="B34" s="20" t="s">
        <v>56</v>
      </c>
      <c r="C34" s="21" t="s">
        <v>57</v>
      </c>
      <c r="D34" s="15" t="s">
        <v>55</v>
      </c>
    </row>
    <row r="35" spans="1:4" s="4" customFormat="1">
      <c r="A35" s="19"/>
      <c r="B35" s="30" t="s">
        <v>58</v>
      </c>
      <c r="C35" s="21">
        <v>108</v>
      </c>
      <c r="D35" s="15" t="s">
        <v>54</v>
      </c>
    </row>
    <row r="36" spans="1:4" s="9" customFormat="1" ht="51">
      <c r="A36" s="20"/>
      <c r="B36" s="30" t="s">
        <v>87</v>
      </c>
      <c r="C36" s="82" t="s">
        <v>23</v>
      </c>
      <c r="D36" s="82" t="s">
        <v>25</v>
      </c>
    </row>
    <row r="37" spans="1:4" s="9" customFormat="1" ht="38.25">
      <c r="A37" s="20"/>
      <c r="B37" s="30" t="s">
        <v>88</v>
      </c>
      <c r="C37" s="82" t="s">
        <v>22</v>
      </c>
      <c r="D37" s="82" t="s">
        <v>24</v>
      </c>
    </row>
    <row r="38" spans="1:4" s="10" customFormat="1" ht="15">
      <c r="A38" s="23" t="s">
        <v>7</v>
      </c>
      <c r="B38" s="49" t="s">
        <v>11</v>
      </c>
      <c r="C38" s="35"/>
      <c r="D38" s="49" t="s">
        <v>66</v>
      </c>
    </row>
    <row r="39" spans="1:4" s="10" customFormat="1">
      <c r="A39" s="23"/>
      <c r="B39" s="24"/>
      <c r="C39" s="36"/>
      <c r="D39" s="37"/>
    </row>
    <row r="40" spans="1:4" s="10" customFormat="1" ht="21" customHeight="1">
      <c r="A40" s="16" t="s">
        <v>7</v>
      </c>
      <c r="B40" s="18" t="s">
        <v>12</v>
      </c>
      <c r="C40" s="34"/>
      <c r="D40" s="48" t="s">
        <v>67</v>
      </c>
    </row>
    <row r="41" spans="1:4" s="11" customFormat="1" ht="6.75" customHeight="1">
      <c r="A41" s="25"/>
      <c r="B41" s="30"/>
      <c r="C41" s="38"/>
      <c r="D41" s="38"/>
    </row>
    <row r="42" spans="1:4" s="11" customFormat="1">
      <c r="A42" s="25"/>
      <c r="B42" s="30" t="s">
        <v>59</v>
      </c>
      <c r="C42" s="21">
        <v>201</v>
      </c>
      <c r="D42" s="15" t="s">
        <v>61</v>
      </c>
    </row>
    <row r="43" spans="1:4" s="11" customFormat="1">
      <c r="A43" s="25"/>
      <c r="B43" s="30" t="s">
        <v>60</v>
      </c>
      <c r="C43" s="21">
        <v>206</v>
      </c>
      <c r="D43" s="15" t="s">
        <v>62</v>
      </c>
    </row>
    <row r="44" spans="1:4" s="11" customFormat="1">
      <c r="A44" s="25"/>
      <c r="B44" s="30"/>
      <c r="C44" s="21"/>
      <c r="D44" s="15"/>
    </row>
    <row r="45" spans="1:4" s="10" customFormat="1" ht="21" customHeight="1">
      <c r="A45" s="16" t="s">
        <v>7</v>
      </c>
      <c r="B45" s="18" t="s">
        <v>4</v>
      </c>
      <c r="C45" s="34"/>
      <c r="D45" s="48" t="s">
        <v>83</v>
      </c>
    </row>
    <row r="46" spans="1:4" s="11" customFormat="1" ht="30.75" customHeight="1">
      <c r="A46" s="25"/>
      <c r="B46" s="30"/>
      <c r="C46" s="38"/>
      <c r="D46" s="38"/>
    </row>
    <row r="47" spans="1:4" s="10" customFormat="1" ht="21" customHeight="1">
      <c r="A47" s="16" t="s">
        <v>7</v>
      </c>
      <c r="B47" s="26" t="s">
        <v>17</v>
      </c>
      <c r="C47" s="27"/>
      <c r="D47" s="47" t="s">
        <v>68</v>
      </c>
    </row>
    <row r="48" spans="1:4" s="10" customFormat="1" ht="21" customHeight="1">
      <c r="A48" s="16"/>
      <c r="B48" s="28"/>
      <c r="C48" s="21"/>
      <c r="D48" s="39"/>
    </row>
    <row r="49" spans="1:4" ht="6.75" customHeight="1">
      <c r="A49" s="20"/>
      <c r="B49" s="20"/>
      <c r="C49" s="21"/>
      <c r="D49" s="21"/>
    </row>
    <row r="50" spans="1:4" s="11" customFormat="1">
      <c r="A50" s="25"/>
      <c r="B50" s="40" t="s">
        <v>14</v>
      </c>
      <c r="C50" s="38"/>
      <c r="D50" s="38"/>
    </row>
    <row r="51" spans="1:4" s="13" customFormat="1">
      <c r="A51" s="19"/>
      <c r="B51" s="19" t="s">
        <v>9</v>
      </c>
      <c r="C51" s="41">
        <v>100</v>
      </c>
      <c r="D51" s="39" t="s">
        <v>0</v>
      </c>
    </row>
    <row r="52" spans="1:4" s="13" customFormat="1">
      <c r="A52" s="42" t="s">
        <v>3</v>
      </c>
      <c r="B52" s="19" t="s">
        <v>8</v>
      </c>
      <c r="C52" s="41">
        <v>100</v>
      </c>
      <c r="D52" s="39" t="s">
        <v>0</v>
      </c>
    </row>
    <row r="53" spans="1:4" s="13" customFormat="1" ht="12">
      <c r="A53" s="42" t="s">
        <v>7</v>
      </c>
      <c r="B53" s="29" t="s">
        <v>10</v>
      </c>
      <c r="C53" s="43"/>
      <c r="D53" s="44"/>
    </row>
    <row r="54" spans="1:4">
      <c r="A54" s="45"/>
      <c r="B54" s="29" t="s">
        <v>16</v>
      </c>
      <c r="C54" s="43"/>
      <c r="D54" s="44"/>
    </row>
    <row r="55" spans="1:4">
      <c r="A55" s="45"/>
      <c r="B55" s="45"/>
      <c r="C55" s="46"/>
      <c r="D55" s="46"/>
    </row>
    <row r="56" spans="1:4">
      <c r="A56" s="45"/>
      <c r="B56" s="45"/>
      <c r="C56" s="46"/>
      <c r="D56" s="46"/>
    </row>
  </sheetData>
  <mergeCells count="2">
    <mergeCell ref="A3:B4"/>
    <mergeCell ref="C3:C4"/>
  </mergeCells>
  <pageMargins left="0.51181102362204722" right="0.11811023622047245" top="0.59055118110236227" bottom="0.59055118110236227" header="0.31496062992125984" footer="0.31496062992125984"/>
  <pageSetup paperSize="9" scale="88" orientation="portrait" r:id="rId1"/>
  <headerFooter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Geldflussrechnung</vt:lpstr>
      <vt:lpstr>Geldflussrechnung Erfassung</vt:lpstr>
      <vt:lpstr>Geldflussrechnung Definition</vt:lpstr>
      <vt:lpstr>Geldflussrechnung!Druckbereich</vt:lpstr>
      <vt:lpstr>'Geldflussrechnung Definition'!Druckbereich</vt:lpstr>
      <vt:lpstr>'Geldflussrechnung Erfassung'!Druckbereich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b102pmr</dc:creator>
  <cp:lastModifiedBy>Alex Maissen</cp:lastModifiedBy>
  <cp:lastPrinted>2022-07-26T05:44:47Z</cp:lastPrinted>
  <dcterms:created xsi:type="dcterms:W3CDTF">2009-11-10T15:30:15Z</dcterms:created>
  <dcterms:modified xsi:type="dcterms:W3CDTF">2022-07-26T05:44:53Z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