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V\Gemeinden\Gemeindefinanzaufsicht\"/>
    </mc:Choice>
  </mc:AlternateContent>
  <bookViews>
    <workbookView xWindow="0" yWindow="0" windowWidth="25200" windowHeight="11850"/>
  </bookViews>
  <sheets>
    <sheet name="2023" sheetId="4" r:id="rId1"/>
    <sheet name="2022" sheetId="3" r:id="rId2"/>
    <sheet name="2021" sheetId="1" r:id="rId3"/>
    <sheet name="2020" sheetId="2" r:id="rId4"/>
  </sheets>
  <definedNames>
    <definedName name="_xlnm.Print_Area" localSheetId="3">'2020'!$A:$H</definedName>
    <definedName name="_xlnm.Print_Area" localSheetId="2">'2021'!$A:$H</definedName>
    <definedName name="_xlnm.Print_Area" localSheetId="1">'2022'!$A:$H</definedName>
    <definedName name="_xlnm.Print_Area" localSheetId="0">'2023'!$A:$F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" l="1"/>
  <c r="F13" i="4"/>
  <c r="C1" i="4" l="1"/>
  <c r="E38" i="4" l="1"/>
  <c r="F28" i="4"/>
  <c r="F27" i="4"/>
  <c r="F26" i="4"/>
  <c r="F25" i="4"/>
  <c r="E23" i="4"/>
  <c r="F23" i="4" s="1"/>
  <c r="E16" i="4"/>
  <c r="E18" i="4" s="1"/>
  <c r="F18" i="4" s="1"/>
  <c r="E6" i="4"/>
  <c r="F6" i="4" s="1"/>
  <c r="E9" i="4" l="1"/>
  <c r="F9" i="4" s="1"/>
  <c r="E12" i="4"/>
  <c r="F12" i="4" s="1"/>
  <c r="E7" i="4"/>
  <c r="F7" i="4" s="1"/>
  <c r="E8" i="4"/>
  <c r="F8" i="4" s="1"/>
  <c r="E19" i="4"/>
  <c r="F19" i="4" s="1"/>
  <c r="E22" i="4"/>
  <c r="F22" i="4" s="1"/>
  <c r="F16" i="4"/>
  <c r="E17" i="4"/>
  <c r="F17" i="4" s="1"/>
  <c r="F35" i="4" l="1"/>
  <c r="F40" i="4" s="1"/>
  <c r="G37" i="3"/>
  <c r="H29" i="3"/>
  <c r="H28" i="3"/>
  <c r="H27" i="3"/>
  <c r="H25" i="3"/>
  <c r="G23" i="3"/>
  <c r="H23" i="3" s="1"/>
  <c r="G16" i="3"/>
  <c r="H16" i="3" s="1"/>
  <c r="H14" i="3"/>
  <c r="H13" i="3"/>
  <c r="G6" i="3"/>
  <c r="H6" i="3" s="1"/>
  <c r="E1" i="3"/>
  <c r="F36" i="4" l="1"/>
  <c r="F39" i="4"/>
  <c r="G19" i="3"/>
  <c r="H19" i="3" s="1"/>
  <c r="G7" i="3"/>
  <c r="H7" i="3" s="1"/>
  <c r="G9" i="3"/>
  <c r="H9" i="3" s="1"/>
  <c r="G11" i="3"/>
  <c r="H11" i="3" s="1"/>
  <c r="H34" i="3" s="1"/>
  <c r="G17" i="3"/>
  <c r="H17" i="3" s="1"/>
  <c r="G21" i="3"/>
  <c r="H21" i="3" s="1"/>
  <c r="G8" i="3"/>
  <c r="H8" i="3" s="1"/>
  <c r="G10" i="3"/>
  <c r="H10" i="3" s="1"/>
  <c r="G12" i="3"/>
  <c r="H12" i="3" s="1"/>
  <c r="G20" i="3"/>
  <c r="H20" i="3" s="1"/>
  <c r="G18" i="3"/>
  <c r="H18" i="3" s="1"/>
  <c r="G22" i="3"/>
  <c r="H22" i="3" s="1"/>
  <c r="H39" i="3" l="1"/>
  <c r="H38" i="3"/>
  <c r="H35" i="3"/>
  <c r="H28" i="2"/>
  <c r="H27" i="2"/>
  <c r="H26" i="2"/>
  <c r="H25" i="2"/>
  <c r="G23" i="2"/>
  <c r="H23" i="2" s="1"/>
  <c r="G16" i="2"/>
  <c r="H16" i="2" s="1"/>
  <c r="H14" i="2"/>
  <c r="H13" i="2"/>
  <c r="G6" i="2"/>
  <c r="H6" i="2" s="1"/>
  <c r="E1" i="2"/>
  <c r="G11" i="2" l="1"/>
  <c r="H11" i="2" s="1"/>
  <c r="G17" i="2"/>
  <c r="H17" i="2" s="1"/>
  <c r="G9" i="2"/>
  <c r="H9" i="2" s="1"/>
  <c r="G19" i="2"/>
  <c r="H19" i="2" s="1"/>
  <c r="G7" i="2"/>
  <c r="H7" i="2" s="1"/>
  <c r="G21" i="2"/>
  <c r="H21" i="2" s="1"/>
  <c r="G18" i="2"/>
  <c r="H18" i="2" s="1"/>
  <c r="G20" i="2"/>
  <c r="H20" i="2" s="1"/>
  <c r="G22" i="2"/>
  <c r="H22" i="2" s="1"/>
  <c r="G8" i="2"/>
  <c r="H8" i="2" s="1"/>
  <c r="G10" i="2"/>
  <c r="H10" i="2" s="1"/>
  <c r="G12" i="2"/>
  <c r="H12" i="2" s="1"/>
  <c r="H33" i="2" s="1"/>
  <c r="H34" i="2" s="1"/>
  <c r="G37" i="1" l="1"/>
  <c r="G16" i="1" l="1"/>
  <c r="G18" i="1" s="1"/>
  <c r="G23" i="1"/>
  <c r="G6" i="1"/>
  <c r="E1" i="1"/>
  <c r="G17" i="1" l="1"/>
  <c r="G22" i="1"/>
  <c r="G21" i="1"/>
  <c r="G20" i="1"/>
  <c r="G19" i="1"/>
  <c r="H29" i="1"/>
  <c r="H13" i="1" l="1"/>
  <c r="H14" i="1"/>
  <c r="H23" i="1" l="1"/>
  <c r="H22" i="1" l="1"/>
  <c r="G9" i="1"/>
  <c r="H9" i="1" s="1"/>
  <c r="H18" i="1"/>
  <c r="H21" i="1"/>
  <c r="G10" i="1"/>
  <c r="H10" i="1" s="1"/>
  <c r="H20" i="1"/>
  <c r="G11" i="1"/>
  <c r="H11" i="1" s="1"/>
  <c r="H19" i="1"/>
  <c r="G12" i="1"/>
  <c r="H12" i="1" s="1"/>
  <c r="G7" i="1"/>
  <c r="H7" i="1" s="1"/>
  <c r="H17" i="1"/>
  <c r="G8" i="1"/>
  <c r="H8" i="1" s="1"/>
  <c r="H16" i="1"/>
  <c r="H28" i="1"/>
  <c r="H27" i="1"/>
  <c r="H25" i="1"/>
  <c r="H6" i="1"/>
  <c r="H34" i="1" l="1"/>
  <c r="H35" i="1" l="1"/>
  <c r="H39" i="1"/>
  <c r="H38" i="1"/>
</calcChain>
</file>

<file path=xl/comments1.xml><?xml version="1.0" encoding="utf-8"?>
<comments xmlns="http://schemas.openxmlformats.org/spreadsheetml/2006/main">
  <authors>
    <author>Alex Maissen</author>
    <author xml:space="preserve"> Alex Maissen</author>
  </authors>
  <commentList>
    <comment ref="D3" authorId="0" shapeId="0">
      <text>
        <r>
          <rPr>
            <b/>
            <sz val="9"/>
            <color indexed="81"/>
            <rFont val="Segoe UI"/>
            <family val="2"/>
          </rPr>
          <t xml:space="preserve">Info: </t>
        </r>
        <r>
          <rPr>
            <sz val="9"/>
            <color indexed="81"/>
            <rFont val="Segoe UI"/>
            <family val="2"/>
          </rPr>
          <t xml:space="preserve">
alle Beträge als positiver Wert eintragen
</t>
        </r>
      </text>
    </comment>
    <comment ref="C23" authorId="1" shapeId="0">
      <text>
        <r>
          <rPr>
            <b/>
            <sz val="9"/>
            <color indexed="81"/>
            <rFont val="Segoe UI"/>
            <family val="2"/>
          </rPr>
          <t>Info:</t>
        </r>
        <r>
          <rPr>
            <sz val="9"/>
            <color indexed="81"/>
            <rFont val="Segoe UI"/>
            <family val="2"/>
          </rPr>
          <t xml:space="preserve">
STAF-Ausgleich 2020 - 2031)
</t>
        </r>
        <r>
          <rPr>
            <i/>
            <sz val="9"/>
            <color indexed="81"/>
            <rFont val="Segoe UI"/>
            <family val="2"/>
          </rPr>
          <t>gem. § 250h Steuergesetz (SRSZ 172.200)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Segoe UI"/>
            <family val="2"/>
          </rPr>
          <t xml:space="preserve">Info: </t>
        </r>
        <r>
          <rPr>
            <sz val="9"/>
            <color indexed="81"/>
            <rFont val="Segoe UI"/>
            <family val="2"/>
          </rPr>
          <t xml:space="preserve">
Steuersatz bleibt bis zum Ablauf der STAF-Ausgleichsfinanzierung unverändert</t>
        </r>
      </text>
    </comment>
    <comment ref="D33" authorId="0" shapeId="0">
      <text>
        <r>
          <rPr>
            <b/>
            <sz val="9"/>
            <color indexed="81"/>
            <rFont val="Segoe UI"/>
            <family val="2"/>
          </rPr>
          <t>Info:</t>
        </r>
        <r>
          <rPr>
            <sz val="9"/>
            <color indexed="81"/>
            <rFont val="Segoe UI"/>
            <family val="2"/>
          </rPr>
          <t xml:space="preserve">
Einwohnerzahl gemäss Mitteilung Amt für Finanzen einfügen</t>
        </r>
      </text>
    </comment>
  </commentList>
</comments>
</file>

<file path=xl/comments2.xml><?xml version="1.0" encoding="utf-8"?>
<comments xmlns="http://schemas.openxmlformats.org/spreadsheetml/2006/main">
  <authors>
    <author>Alex Maissen</author>
  </authors>
  <commentList>
    <comment ref="F3" authorId="0" shapeId="0">
      <text>
        <r>
          <rPr>
            <b/>
            <sz val="9"/>
            <color indexed="81"/>
            <rFont val="Segoe UI"/>
            <family val="2"/>
          </rPr>
          <t xml:space="preserve">Info: </t>
        </r>
        <r>
          <rPr>
            <sz val="9"/>
            <color indexed="81"/>
            <rFont val="Segoe UI"/>
            <family val="2"/>
          </rPr>
          <t xml:space="preserve">
alle Beträge als positiver Wert eintragen
</t>
        </r>
      </text>
    </comment>
    <comment ref="G23" authorId="0" shapeId="0">
      <text>
        <r>
          <rPr>
            <b/>
            <sz val="9"/>
            <color indexed="81"/>
            <rFont val="Segoe UI"/>
            <family val="2"/>
          </rPr>
          <t xml:space="preserve">Info: </t>
        </r>
        <r>
          <rPr>
            <sz val="9"/>
            <color indexed="81"/>
            <rFont val="Segoe UI"/>
            <family val="2"/>
          </rPr>
          <t xml:space="preserve">
Steuersatz bleibt bis zum Ablauf der STAF-Ausgleichsfinanzierung unverändert</t>
        </r>
      </text>
    </comment>
    <comment ref="F26" authorId="0" shapeId="0">
      <text>
        <r>
          <rPr>
            <b/>
            <sz val="9"/>
            <color indexed="81"/>
            <rFont val="Segoe UI"/>
            <family val="2"/>
          </rPr>
          <t>Info:</t>
        </r>
        <r>
          <rPr>
            <sz val="9"/>
            <color indexed="81"/>
            <rFont val="Segoe UI"/>
            <family val="2"/>
          </rPr>
          <t xml:space="preserve">
Veränderungen von WB auf Steuerforderungen (Delkredere) werden immer über dieses Konto verbucht. Die Zahl kann daher auch negativ sein</t>
        </r>
      </text>
    </comment>
    <comment ref="F32" authorId="0" shapeId="0">
      <text>
        <r>
          <rPr>
            <b/>
            <sz val="9"/>
            <color indexed="81"/>
            <rFont val="Segoe UI"/>
            <family val="2"/>
          </rPr>
          <t>Info:</t>
        </r>
        <r>
          <rPr>
            <sz val="9"/>
            <color indexed="81"/>
            <rFont val="Segoe UI"/>
            <family val="2"/>
          </rPr>
          <t xml:space="preserve">
Einwohnerzahl gemäss Mitteilung Amt für Finanzen einfügen</t>
        </r>
      </text>
    </comment>
  </commentList>
</comments>
</file>

<file path=xl/comments3.xml><?xml version="1.0" encoding="utf-8"?>
<comments xmlns="http://schemas.openxmlformats.org/spreadsheetml/2006/main">
  <authors>
    <author>Alex Maissen</author>
  </authors>
  <commentList>
    <comment ref="F3" authorId="0" shapeId="0">
      <text>
        <r>
          <rPr>
            <b/>
            <sz val="9"/>
            <color indexed="81"/>
            <rFont val="Segoe UI"/>
            <family val="2"/>
          </rPr>
          <t xml:space="preserve">Info: </t>
        </r>
        <r>
          <rPr>
            <sz val="9"/>
            <color indexed="81"/>
            <rFont val="Segoe UI"/>
            <family val="2"/>
          </rPr>
          <t xml:space="preserve">
alle Beträge als positiver Wert eintragen
</t>
        </r>
      </text>
    </comment>
    <comment ref="G23" authorId="0" shapeId="0">
      <text>
        <r>
          <rPr>
            <b/>
            <sz val="9"/>
            <color indexed="81"/>
            <rFont val="Segoe UI"/>
            <family val="2"/>
          </rPr>
          <t xml:space="preserve">Info: </t>
        </r>
        <r>
          <rPr>
            <sz val="9"/>
            <color indexed="81"/>
            <rFont val="Segoe UI"/>
            <family val="2"/>
          </rPr>
          <t xml:space="preserve">
Steuersatz bleibt bis zum Ablauf der STAF-Ausgleichsfinanzierung unverändert</t>
        </r>
      </text>
    </comment>
    <comment ref="F26" authorId="0" shapeId="0">
      <text>
        <r>
          <rPr>
            <b/>
            <sz val="9"/>
            <color indexed="81"/>
            <rFont val="Segoe UI"/>
            <family val="2"/>
          </rPr>
          <t>Info:</t>
        </r>
        <r>
          <rPr>
            <sz val="9"/>
            <color indexed="81"/>
            <rFont val="Segoe UI"/>
            <family val="2"/>
          </rPr>
          <t xml:space="preserve">
Veränderungen von WB auf Steuerforderungen (Delkredere) werden immer über dieses Konto verbucht. Die Zahl kann daher auch negativ sein</t>
        </r>
      </text>
    </comment>
    <comment ref="F32" authorId="0" shapeId="0">
      <text>
        <r>
          <rPr>
            <b/>
            <sz val="9"/>
            <color indexed="81"/>
            <rFont val="Segoe UI"/>
            <family val="2"/>
          </rPr>
          <t>Info:</t>
        </r>
        <r>
          <rPr>
            <sz val="9"/>
            <color indexed="81"/>
            <rFont val="Segoe UI"/>
            <family val="2"/>
          </rPr>
          <t xml:space="preserve">
Einwohnerzahl gemäss Mitteilung Amt für Finanzen einfügen</t>
        </r>
      </text>
    </comment>
  </commentList>
</comments>
</file>

<file path=xl/comments4.xml><?xml version="1.0" encoding="utf-8"?>
<comments xmlns="http://schemas.openxmlformats.org/spreadsheetml/2006/main">
  <authors>
    <author>Alex Maissen</author>
  </authors>
  <commentList>
    <comment ref="F3" authorId="0" shapeId="0">
      <text>
        <r>
          <rPr>
            <b/>
            <sz val="9"/>
            <color indexed="81"/>
            <rFont val="Segoe UI"/>
            <family val="2"/>
          </rPr>
          <t xml:space="preserve">Info: </t>
        </r>
        <r>
          <rPr>
            <sz val="9"/>
            <color indexed="81"/>
            <rFont val="Segoe UI"/>
            <family val="2"/>
          </rPr>
          <t xml:space="preserve">
alle Beträge als positiver Wert eintragen
</t>
        </r>
      </text>
    </comment>
    <comment ref="G23" authorId="0" shapeId="0">
      <text>
        <r>
          <rPr>
            <b/>
            <sz val="9"/>
            <color indexed="81"/>
            <rFont val="Segoe UI"/>
            <family val="2"/>
          </rPr>
          <t xml:space="preserve">Info: </t>
        </r>
        <r>
          <rPr>
            <sz val="9"/>
            <color indexed="81"/>
            <rFont val="Segoe UI"/>
            <family val="2"/>
          </rPr>
          <t xml:space="preserve">
Steuersatz bleibt bis zum Ablauf der STAF-Ausgleichsfinanzierung unverändert</t>
        </r>
      </text>
    </comment>
    <comment ref="F31" authorId="0" shapeId="0">
      <text>
        <r>
          <rPr>
            <b/>
            <sz val="9"/>
            <color indexed="81"/>
            <rFont val="Segoe UI"/>
            <family val="2"/>
          </rPr>
          <t>Info:</t>
        </r>
        <r>
          <rPr>
            <sz val="9"/>
            <color indexed="81"/>
            <rFont val="Segoe UI"/>
            <family val="2"/>
          </rPr>
          <t xml:space="preserve">
Einwohnerzahl gemäss Mitteilung Amt für Finanzen einfügen</t>
        </r>
      </text>
    </comment>
  </commentList>
</comments>
</file>

<file path=xl/sharedStrings.xml><?xml version="1.0" encoding="utf-8"?>
<sst xmlns="http://schemas.openxmlformats.org/spreadsheetml/2006/main" count="434" uniqueCount="121">
  <si>
    <t>Umrechnung</t>
  </si>
  <si>
    <t>Steuerfuss</t>
  </si>
  <si>
    <t>Gemeinde</t>
  </si>
  <si>
    <t>Schwyz</t>
  </si>
  <si>
    <t>Arth</t>
  </si>
  <si>
    <t>Ingenbohl</t>
  </si>
  <si>
    <t>Muotathal</t>
  </si>
  <si>
    <t>Steinen</t>
  </si>
  <si>
    <t>Sattel</t>
  </si>
  <si>
    <t>Rothenthurm</t>
  </si>
  <si>
    <t>Oberiberg</t>
  </si>
  <si>
    <t>Unteriberg</t>
  </si>
  <si>
    <t>STAF-Ausgleich</t>
  </si>
  <si>
    <t>Lauerz</t>
  </si>
  <si>
    <t>Steinerberg</t>
  </si>
  <si>
    <t>Morschach</t>
  </si>
  <si>
    <t>Alpthal</t>
  </si>
  <si>
    <t>Illgau</t>
  </si>
  <si>
    <t>Riemenstalden</t>
  </si>
  <si>
    <t>absolute Steuerkraft</t>
  </si>
  <si>
    <t>Gersau</t>
  </si>
  <si>
    <t>relative Steuerkraft</t>
  </si>
  <si>
    <t>Lachen</t>
  </si>
  <si>
    <t>Altendorf</t>
  </si>
  <si>
    <t>Galgenen</t>
  </si>
  <si>
    <t>Vorderthal</t>
  </si>
  <si>
    <t>Innerthal</t>
  </si>
  <si>
    <t>Schübelbach</t>
  </si>
  <si>
    <t>Tuggen</t>
  </si>
  <si>
    <t>Wangen</t>
  </si>
  <si>
    <t>Reichenburg</t>
  </si>
  <si>
    <t>Einsiedeln</t>
  </si>
  <si>
    <t>Küssnacht</t>
  </si>
  <si>
    <t>Wollerau</t>
  </si>
  <si>
    <t>Freienbach</t>
  </si>
  <si>
    <t>Feusisberg</t>
  </si>
  <si>
    <t>Bezirk Schwyz</t>
  </si>
  <si>
    <t>Bezirk March</t>
  </si>
  <si>
    <t>Bezirk Höfe</t>
  </si>
  <si>
    <t>Steuern 2020</t>
  </si>
  <si>
    <t>auswählen</t>
  </si>
  <si>
    <r>
      <t xml:space="preserve">Steuerfuss </t>
    </r>
    <r>
      <rPr>
        <b/>
        <sz val="8"/>
        <color rgb="FF00B050"/>
        <rFont val="Arial"/>
        <family val="2"/>
      </rPr>
      <t>2020</t>
    </r>
  </si>
  <si>
    <r>
      <t xml:space="preserve">Steuerfuss </t>
    </r>
    <r>
      <rPr>
        <b/>
        <sz val="8"/>
        <color rgb="FF0070C0"/>
        <rFont val="Arial"/>
        <family val="2"/>
      </rPr>
      <t xml:space="preserve">2019
</t>
    </r>
    <r>
      <rPr>
        <sz val="8"/>
        <color rgb="FF0070C0"/>
        <rFont val="Arial"/>
        <family val="2"/>
      </rPr>
      <t>(für Umrechnung STAF relevant)</t>
    </r>
  </si>
  <si>
    <t>gemäss Rechnung</t>
  </si>
  <si>
    <t>Kto. HRM1</t>
  </si>
  <si>
    <t>Kto. HRM2</t>
  </si>
  <si>
    <t>900.400.00</t>
  </si>
  <si>
    <t>900.400.10</t>
  </si>
  <si>
    <t>900.400.20</t>
  </si>
  <si>
    <t>900.400.30</t>
  </si>
  <si>
    <t>900.400.40</t>
  </si>
  <si>
    <t>900.400.50</t>
  </si>
  <si>
    <t>900.401.00</t>
  </si>
  <si>
    <t>900.401.10</t>
  </si>
  <si>
    <t>900.401.20</t>
  </si>
  <si>
    <t>900.401.30</t>
  </si>
  <si>
    <t>900.329.00</t>
  </si>
  <si>
    <t>900.330.00</t>
  </si>
  <si>
    <t>900.361.00</t>
  </si>
  <si>
    <t>9100.4009.00</t>
  </si>
  <si>
    <t>9100.4002.00</t>
  </si>
  <si>
    <t>9100.4000.30</t>
  </si>
  <si>
    <t>9100.4010.10</t>
  </si>
  <si>
    <t>9100.4000.00</t>
  </si>
  <si>
    <t>9100.4001.00</t>
  </si>
  <si>
    <t>9100.4000.10</t>
  </si>
  <si>
    <t>9100.4001.10</t>
  </si>
  <si>
    <t>9100.4000.20</t>
  </si>
  <si>
    <t>9100.4001.20</t>
  </si>
  <si>
    <t>9100.4010.00</t>
  </si>
  <si>
    <t>9100.4011.00</t>
  </si>
  <si>
    <t>9100.4011.10</t>
  </si>
  <si>
    <t>9100.4010.20</t>
  </si>
  <si>
    <t>9100.4011.20</t>
  </si>
  <si>
    <t>9100.4019.00</t>
  </si>
  <si>
    <t>900.449.00</t>
  </si>
  <si>
    <t>9100.4631.00</t>
  </si>
  <si>
    <t xml:space="preserve">Steuerkraft für </t>
  </si>
  <si>
    <t>Einkommenssteuern nat. Personen Rechnungsjahr</t>
  </si>
  <si>
    <t>Vermögenssteuern nat. Personen Rechnungsjahr</t>
  </si>
  <si>
    <t>Einkommenssteuern nat. Personen früherer Jahre</t>
  </si>
  <si>
    <t>Vermögenssteuern nat. Personen früherer Jahre</t>
  </si>
  <si>
    <t>Nach- u. Strafsteuern (Einkommenssteuer) nat. Personen</t>
  </si>
  <si>
    <t>Nach- u. Strafsteuern (Vermögenssteuer) nat. Personen</t>
  </si>
  <si>
    <t>abgeschriebene Steuern nat. Personen</t>
  </si>
  <si>
    <t>Quellensteuern nat. Personen</t>
  </si>
  <si>
    <t>Lotteriegewinn-, Liq.- und Kap.abf.-Steuern</t>
  </si>
  <si>
    <t>Gewinnsteuern jur. Personen Rechnungsjahr</t>
  </si>
  <si>
    <t>Kapitalsteuern jur. Personen Rechnungsjahr</t>
  </si>
  <si>
    <t>Gewinnsteuern jur. Personen früherer Jahre</t>
  </si>
  <si>
    <t>Kapitalsteuern jur. Personen früherer Jahre</t>
  </si>
  <si>
    <t>Nach- u. Strafsteuern (Gewinnsteuern) jur. Personen</t>
  </si>
  <si>
    <t>Nach- u. Strafsteuern (Kapitalsteuern) jur. Personen</t>
  </si>
  <si>
    <t>abgeschriebene Steuern jur. Personen</t>
  </si>
  <si>
    <t>Steuerskonto</t>
  </si>
  <si>
    <r>
      <t>tatsächliche Forderungsverluste</t>
    </r>
    <r>
      <rPr>
        <i/>
        <sz val="8"/>
        <rFont val="Arial"/>
        <family val="2"/>
      </rPr>
      <t xml:space="preserve"> (Abschreibung und Erlasse)</t>
    </r>
  </si>
  <si>
    <t>9100.3499.01</t>
  </si>
  <si>
    <t>9100.3181.00</t>
  </si>
  <si>
    <t>9100.4000.40</t>
  </si>
  <si>
    <t>9100.4010.40</t>
  </si>
  <si>
    <t>Pauschale Steueranrechnung nat. Personen</t>
  </si>
  <si>
    <t>Pauschale Steueranrechnung jur. Personen</t>
  </si>
  <si>
    <t>Einwohnerzahl</t>
  </si>
  <si>
    <t>nat. Personen</t>
  </si>
  <si>
    <t>jur. Personen</t>
  </si>
  <si>
    <t>Version 8.3.2021 Amt für Finanzen</t>
  </si>
  <si>
    <t>einmalig neue Ausgaben</t>
  </si>
  <si>
    <t>wiederkehrend neue Ausgaben</t>
  </si>
  <si>
    <r>
      <rPr>
        <u/>
        <sz val="10"/>
        <color theme="1"/>
        <rFont val="Arial"/>
        <family val="2"/>
      </rPr>
      <t>Limite für Ausgabenbewilligung</t>
    </r>
    <r>
      <rPr>
        <sz val="10"/>
        <color theme="1"/>
        <rFont val="Arial"/>
        <family val="2"/>
      </rPr>
      <t xml:space="preserve"> (§ 19 FHG-BG)</t>
    </r>
  </si>
  <si>
    <r>
      <t xml:space="preserve">Steuerfuss </t>
    </r>
    <r>
      <rPr>
        <b/>
        <sz val="8"/>
        <color rgb="FF00B050"/>
        <rFont val="Arial"/>
        <family val="2"/>
      </rPr>
      <t>2021</t>
    </r>
  </si>
  <si>
    <t>Limite für das Jahr</t>
  </si>
  <si>
    <t>Steuern</t>
  </si>
  <si>
    <t>9100.3180.00</t>
  </si>
  <si>
    <t>Version 25.1.2022 / Amt für Finanzen</t>
  </si>
  <si>
    <t>Wertberichtigungen auf Forderungen</t>
  </si>
  <si>
    <r>
      <t xml:space="preserve">Steuerfuss </t>
    </r>
    <r>
      <rPr>
        <b/>
        <sz val="8"/>
        <color rgb="FF00B050"/>
        <rFont val="Arial"/>
        <family val="2"/>
      </rPr>
      <t>2022</t>
    </r>
  </si>
  <si>
    <r>
      <t xml:space="preserve">Steuerfuss </t>
    </r>
    <r>
      <rPr>
        <b/>
        <sz val="8"/>
        <color rgb="FF00B050"/>
        <rFont val="Arial"/>
        <family val="2"/>
      </rPr>
      <t>2023</t>
    </r>
  </si>
  <si>
    <t>Anrechnung ausl. QST nat. Personen</t>
  </si>
  <si>
    <t>Anrechnung ausl. QST jur. Personen</t>
  </si>
  <si>
    <t>*</t>
  </si>
  <si>
    <t>N + S werden ab Rechnungsjahr 2023 nicht mehr miteinbezogen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</si>
</sst>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_ [$CHF-807]\ * #,##0.00_ ;_ [$CHF-807]\ * \-#,##0.00_ ;_ [$CHF-807]\ * &quot;-&quot;??_ ;_ @_ "/>
    <numFmt numFmtId="166" formatCode="_ &quot;SFr.&quot;\ * #,##0.00_ ;_ &quot;SFr.&quot;\ * \-#,##0.00_ ;_ &quot;SFr.&quot;\ * &quot;-&quot;??_ ;_ @_ 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B050"/>
      <name val="Arial"/>
      <family val="2"/>
    </font>
    <font>
      <b/>
      <sz val="8"/>
      <color rgb="FF00B050"/>
      <name val="Arial"/>
      <family val="2"/>
    </font>
    <font>
      <sz val="11"/>
      <color rgb="FF0070C0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1"/>
      <name val="Arial"/>
      <family val="2"/>
    </font>
    <font>
      <b/>
      <sz val="8"/>
      <color rgb="FFFF0000"/>
      <name val="Arial"/>
      <family val="2"/>
    </font>
    <font>
      <strike/>
      <sz val="10"/>
      <color theme="1"/>
      <name val="Arial"/>
      <family val="2"/>
    </font>
    <font>
      <strike/>
      <sz val="10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i/>
      <sz val="10"/>
      <name val="Arial"/>
      <family val="2"/>
    </font>
    <font>
      <i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hair">
        <color theme="0"/>
      </left>
      <right/>
      <top/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/>
      <right style="hair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24" fillId="0" borderId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2" applyFont="1" applyProtection="1"/>
    <xf numFmtId="0" fontId="5" fillId="0" borderId="0" xfId="2" applyFont="1" applyProtection="1"/>
    <xf numFmtId="0" fontId="8" fillId="0" borderId="0" xfId="2" applyFont="1" applyProtection="1"/>
    <xf numFmtId="44" fontId="8" fillId="0" borderId="0" xfId="3" applyFont="1" applyProtection="1"/>
    <xf numFmtId="0" fontId="6" fillId="0" borderId="0" xfId="2" applyFont="1" applyFill="1" applyBorder="1" applyAlignment="1" applyProtection="1">
      <alignment vertical="center"/>
    </xf>
    <xf numFmtId="44" fontId="7" fillId="0" borderId="0" xfId="3" applyFont="1" applyProtection="1"/>
    <xf numFmtId="44" fontId="7" fillId="0" borderId="0" xfId="2" applyNumberFormat="1" applyFont="1" applyProtection="1"/>
    <xf numFmtId="0" fontId="12" fillId="0" borderId="0" xfId="2" applyFont="1" applyFill="1" applyAlignment="1" applyProtection="1">
      <alignment horizontal="center"/>
    </xf>
    <xf numFmtId="0" fontId="13" fillId="0" borderId="0" xfId="2" applyFont="1" applyFill="1" applyAlignment="1" applyProtection="1">
      <alignment horizontal="center"/>
    </xf>
    <xf numFmtId="0" fontId="12" fillId="0" borderId="0" xfId="2" applyFont="1" applyFill="1" applyProtection="1"/>
    <xf numFmtId="0" fontId="14" fillId="2" borderId="0" xfId="2" applyFont="1" applyFill="1" applyAlignment="1" applyProtection="1">
      <alignment horizontal="center" vertical="center"/>
    </xf>
    <xf numFmtId="0" fontId="14" fillId="0" borderId="0" xfId="2" applyFont="1" applyFill="1" applyBorder="1" applyAlignment="1" applyProtection="1">
      <protection locked="0"/>
    </xf>
    <xf numFmtId="0" fontId="16" fillId="0" borderId="0" xfId="2" applyFont="1" applyProtection="1"/>
    <xf numFmtId="0" fontId="17" fillId="0" borderId="0" xfId="2" applyFont="1" applyFill="1" applyBorder="1" applyAlignment="1" applyProtection="1">
      <alignment wrapText="1"/>
    </xf>
    <xf numFmtId="0" fontId="17" fillId="2" borderId="0" xfId="2" applyFont="1" applyFill="1" applyAlignment="1" applyProtection="1">
      <alignment horizontal="center" vertical="center"/>
    </xf>
    <xf numFmtId="0" fontId="12" fillId="2" borderId="1" xfId="0" quotePrefix="1" applyFont="1" applyFill="1" applyBorder="1" applyAlignment="1" applyProtection="1">
      <alignment horizontal="left"/>
    </xf>
    <xf numFmtId="0" fontId="12" fillId="2" borderId="2" xfId="0" quotePrefix="1" applyFont="1" applyFill="1" applyBorder="1" applyAlignment="1" applyProtection="1">
      <alignment horizontal="left"/>
    </xf>
    <xf numFmtId="3" fontId="12" fillId="3" borderId="3" xfId="0" applyNumberFormat="1" applyFont="1" applyFill="1" applyBorder="1" applyProtection="1">
      <protection locked="0"/>
    </xf>
    <xf numFmtId="165" fontId="12" fillId="3" borderId="3" xfId="1" applyNumberFormat="1" applyFont="1" applyFill="1" applyBorder="1" applyProtection="1">
      <protection locked="0"/>
    </xf>
    <xf numFmtId="0" fontId="11" fillId="0" borderId="0" xfId="2" applyFont="1" applyFill="1" applyProtection="1"/>
    <xf numFmtId="0" fontId="8" fillId="0" borderId="0" xfId="2" applyFont="1" applyFill="1" applyProtection="1"/>
    <xf numFmtId="0" fontId="5" fillId="0" borderId="0" xfId="2" applyFont="1" applyFill="1" applyProtection="1"/>
    <xf numFmtId="0" fontId="12" fillId="0" borderId="0" xfId="0" quotePrefix="1" applyFont="1" applyFill="1" applyBorder="1" applyAlignment="1" applyProtection="1">
      <alignment horizontal="left"/>
    </xf>
    <xf numFmtId="0" fontId="11" fillId="0" borderId="0" xfId="2" applyFont="1" applyFill="1" applyAlignment="1" applyProtection="1">
      <alignment horizontal="left"/>
    </xf>
    <xf numFmtId="0" fontId="16" fillId="0" borderId="0" xfId="2" applyFont="1" applyFill="1" applyProtection="1"/>
    <xf numFmtId="164" fontId="7" fillId="0" borderId="0" xfId="1" applyFont="1" applyFill="1" applyProtection="1"/>
    <xf numFmtId="44" fontId="8" fillId="0" borderId="0" xfId="3" applyFont="1" applyFill="1" applyProtection="1"/>
    <xf numFmtId="165" fontId="19" fillId="3" borderId="3" xfId="1" applyNumberFormat="1" applyFont="1" applyFill="1" applyBorder="1" applyProtection="1">
      <protection locked="0"/>
    </xf>
    <xf numFmtId="0" fontId="17" fillId="2" borderId="9" xfId="2" applyFont="1" applyFill="1" applyBorder="1" applyAlignment="1" applyProtection="1">
      <alignment horizontal="center" vertical="center"/>
    </xf>
    <xf numFmtId="0" fontId="17" fillId="2" borderId="10" xfId="2" applyFont="1" applyFill="1" applyBorder="1" applyAlignment="1" applyProtection="1">
      <alignment horizontal="center" vertical="center"/>
    </xf>
    <xf numFmtId="0" fontId="14" fillId="2" borderId="8" xfId="2" applyFont="1" applyFill="1" applyBorder="1" applyAlignment="1" applyProtection="1">
      <alignment horizontal="center" vertical="center"/>
      <protection locked="0"/>
    </xf>
    <xf numFmtId="0" fontId="14" fillId="2" borderId="9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Protection="1">
      <protection locked="0"/>
    </xf>
    <xf numFmtId="0" fontId="21" fillId="0" borderId="0" xfId="2" applyFont="1" applyProtection="1"/>
    <xf numFmtId="0" fontId="22" fillId="0" borderId="0" xfId="2" applyFont="1" applyFill="1" applyAlignment="1" applyProtection="1">
      <alignment horizontal="right"/>
    </xf>
    <xf numFmtId="0" fontId="23" fillId="0" borderId="0" xfId="2" applyFont="1" applyFill="1" applyProtection="1"/>
    <xf numFmtId="0" fontId="6" fillId="0" borderId="0" xfId="2" applyFont="1" applyFill="1" applyBorder="1" applyAlignment="1" applyProtection="1">
      <alignment horizontal="left"/>
    </xf>
    <xf numFmtId="0" fontId="3" fillId="4" borderId="0" xfId="2" applyFont="1" applyFill="1" applyAlignment="1" applyProtection="1">
      <alignment horizontal="left"/>
    </xf>
    <xf numFmtId="0" fontId="8" fillId="4" borderId="0" xfId="2" applyFont="1" applyFill="1" applyProtection="1"/>
    <xf numFmtId="0" fontId="12" fillId="4" borderId="0" xfId="2" applyFont="1" applyFill="1" applyAlignment="1" applyProtection="1">
      <alignment horizontal="center"/>
    </xf>
    <xf numFmtId="0" fontId="7" fillId="4" borderId="0" xfId="2" applyFont="1" applyFill="1" applyProtection="1"/>
    <xf numFmtId="10" fontId="8" fillId="4" borderId="0" xfId="2" applyNumberFormat="1" applyFont="1" applyFill="1" applyProtection="1"/>
    <xf numFmtId="44" fontId="7" fillId="4" borderId="0" xfId="2" applyNumberFormat="1" applyFont="1" applyFill="1" applyProtection="1"/>
    <xf numFmtId="0" fontId="2" fillId="4" borderId="0" xfId="2" applyFont="1" applyFill="1" applyAlignment="1" applyProtection="1">
      <alignment horizontal="right"/>
    </xf>
    <xf numFmtId="0" fontId="13" fillId="4" borderId="0" xfId="2" applyFont="1" applyFill="1" applyAlignment="1" applyProtection="1">
      <alignment horizontal="center"/>
    </xf>
    <xf numFmtId="0" fontId="17" fillId="0" borderId="0" xfId="2" applyFont="1" applyFill="1" applyBorder="1" applyAlignment="1" applyProtection="1">
      <alignment horizontal="center" wrapText="1"/>
    </xf>
    <xf numFmtId="0" fontId="2" fillId="0" borderId="0" xfId="2" applyFont="1" applyFill="1" applyProtection="1"/>
    <xf numFmtId="0" fontId="2" fillId="0" borderId="0" xfId="2" applyFont="1" applyProtection="1"/>
    <xf numFmtId="44" fontId="2" fillId="0" borderId="0" xfId="3" applyFont="1" applyProtection="1"/>
    <xf numFmtId="44" fontId="2" fillId="0" borderId="0" xfId="3" applyFont="1" applyFill="1" applyProtection="1"/>
    <xf numFmtId="44" fontId="2" fillId="0" borderId="0" xfId="2" applyNumberFormat="1" applyFont="1" applyFill="1" applyProtection="1"/>
    <xf numFmtId="43" fontId="2" fillId="0" borderId="0" xfId="2" applyNumberFormat="1" applyFont="1" applyFill="1" applyProtection="1"/>
    <xf numFmtId="0" fontId="26" fillId="0" borderId="0" xfId="2" applyFont="1" applyFill="1" applyProtection="1"/>
    <xf numFmtId="0" fontId="7" fillId="0" borderId="0" xfId="2" applyFont="1" applyFill="1" applyProtection="1"/>
    <xf numFmtId="0" fontId="14" fillId="0" borderId="0" xfId="2" applyFont="1" applyFill="1" applyBorder="1" applyAlignment="1" applyProtection="1"/>
    <xf numFmtId="0" fontId="14" fillId="2" borderId="8" xfId="2" applyFont="1" applyFill="1" applyBorder="1" applyAlignment="1" applyProtection="1">
      <alignment horizontal="center" vertical="center"/>
    </xf>
    <xf numFmtId="0" fontId="14" fillId="2" borderId="9" xfId="2" applyFont="1" applyFill="1" applyBorder="1" applyAlignment="1" applyProtection="1">
      <alignment horizontal="center" vertical="center"/>
    </xf>
    <xf numFmtId="0" fontId="23" fillId="0" borderId="0" xfId="2" applyFont="1" applyFill="1" applyAlignment="1" applyProtection="1">
      <alignment horizontal="center"/>
      <protection locked="0"/>
    </xf>
    <xf numFmtId="0" fontId="27" fillId="0" borderId="0" xfId="2" applyFont="1" applyFill="1" applyProtection="1"/>
    <xf numFmtId="44" fontId="8" fillId="5" borderId="0" xfId="3" applyFont="1" applyFill="1" applyProtection="1"/>
    <xf numFmtId="0" fontId="1" fillId="0" borderId="0" xfId="2" applyFont="1" applyProtection="1"/>
    <xf numFmtId="0" fontId="28" fillId="0" borderId="0" xfId="2" applyFont="1" applyFill="1" applyProtection="1"/>
    <xf numFmtId="0" fontId="28" fillId="2" borderId="1" xfId="0" quotePrefix="1" applyFont="1" applyFill="1" applyBorder="1" applyAlignment="1" applyProtection="1">
      <alignment horizontal="left"/>
    </xf>
    <xf numFmtId="0" fontId="28" fillId="2" borderId="2" xfId="0" quotePrefix="1" applyFont="1" applyFill="1" applyBorder="1" applyAlignment="1" applyProtection="1">
      <alignment horizontal="left"/>
    </xf>
    <xf numFmtId="165" fontId="28" fillId="3" borderId="3" xfId="1" applyNumberFormat="1" applyFont="1" applyFill="1" applyBorder="1" applyProtection="1">
      <protection locked="0"/>
    </xf>
    <xf numFmtId="165" fontId="29" fillId="3" borderId="3" xfId="1" applyNumberFormat="1" applyFont="1" applyFill="1" applyBorder="1" applyProtection="1">
      <protection locked="0"/>
    </xf>
    <xf numFmtId="0" fontId="21" fillId="0" borderId="0" xfId="2" applyFont="1" applyAlignment="1" applyProtection="1">
      <alignment horizontal="right"/>
    </xf>
    <xf numFmtId="0" fontId="31" fillId="0" borderId="0" xfId="2" applyFont="1" applyProtection="1"/>
    <xf numFmtId="0" fontId="30" fillId="0" borderId="0" xfId="2" applyFont="1" applyFill="1" applyAlignment="1" applyProtection="1">
      <alignment horizontal="right"/>
    </xf>
    <xf numFmtId="0" fontId="32" fillId="0" borderId="0" xfId="0" quotePrefix="1" applyFont="1" applyFill="1" applyBorder="1" applyAlignment="1" applyProtection="1">
      <alignment horizontal="right"/>
    </xf>
    <xf numFmtId="0" fontId="14" fillId="0" borderId="0" xfId="2" applyFont="1" applyFill="1" applyBorder="1" applyAlignment="1" applyProtection="1">
      <alignment horizontal="center" vertical="center"/>
    </xf>
    <xf numFmtId="0" fontId="12" fillId="2" borderId="4" xfId="0" quotePrefix="1" applyFont="1" applyFill="1" applyBorder="1" applyAlignment="1" applyProtection="1">
      <alignment horizontal="left" vertical="center"/>
    </xf>
    <xf numFmtId="0" fontId="12" fillId="2" borderId="5" xfId="0" quotePrefix="1" applyFont="1" applyFill="1" applyBorder="1" applyAlignment="1" applyProtection="1">
      <alignment horizontal="left" vertical="center"/>
    </xf>
    <xf numFmtId="0" fontId="12" fillId="2" borderId="6" xfId="0" quotePrefix="1" applyFont="1" applyFill="1" applyBorder="1" applyAlignment="1" applyProtection="1">
      <alignment horizontal="left" vertical="center"/>
    </xf>
    <xf numFmtId="0" fontId="12" fillId="2" borderId="7" xfId="0" quotePrefix="1" applyFont="1" applyFill="1" applyBorder="1" applyAlignment="1" applyProtection="1">
      <alignment horizontal="left" vertical="center"/>
    </xf>
    <xf numFmtId="0" fontId="14" fillId="0" borderId="0" xfId="2" applyFont="1" applyFill="1" applyBorder="1" applyAlignment="1" applyProtection="1">
      <alignment horizontal="center"/>
      <protection locked="0"/>
    </xf>
  </cellXfs>
  <cellStyles count="7">
    <cellStyle name="Komma 2" xfId="5"/>
    <cellStyle name="Standard" xfId="0" builtinId="0"/>
    <cellStyle name="Standard 2" xfId="4"/>
    <cellStyle name="Standard 2 2" xfId="2"/>
    <cellStyle name="Währung" xfId="1" builtinId="4"/>
    <cellStyle name="Währung 2" xfId="3"/>
    <cellStyle name="Währung 3" xfId="6"/>
  </cellStyles>
  <dxfs count="0"/>
  <tableStyles count="0" defaultTableStyle="TableStyleMedium2" defaultPivotStyle="PivotStyleLight16"/>
  <colors>
    <mruColors>
      <color rgb="FFFFE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2"/>
  <sheetViews>
    <sheetView tabSelected="1" zoomScaleNormal="100" workbookViewId="0">
      <selection activeCell="D1" sqref="D1"/>
    </sheetView>
  </sheetViews>
  <sheetFormatPr baseColWidth="10" defaultRowHeight="14.25" x14ac:dyDescent="0.2"/>
  <cols>
    <col min="1" max="1" width="15.42578125" style="2" customWidth="1"/>
    <col min="2" max="2" width="3.85546875" style="22" customWidth="1"/>
    <col min="3" max="3" width="49.42578125" style="3" bestFit="1" customWidth="1"/>
    <col min="4" max="4" width="18.7109375" style="3" bestFit="1" customWidth="1"/>
    <col min="5" max="5" width="11" style="8" bestFit="1" customWidth="1"/>
    <col min="6" max="6" width="20.42578125" style="3" bestFit="1" customWidth="1"/>
    <col min="7" max="7" width="2.42578125" style="22" customWidth="1"/>
    <col min="8" max="8" width="11.42578125" style="2"/>
    <col min="9" max="10" width="11.5703125" style="2" customWidth="1"/>
    <col min="11" max="11" width="23.85546875" style="13" bestFit="1" customWidth="1"/>
    <col min="12" max="12" width="11.42578125" style="22"/>
    <col min="13" max="16384" width="11.42578125" style="2"/>
  </cols>
  <sheetData>
    <row r="1" spans="1:11" s="22" customFormat="1" ht="15.75" x14ac:dyDescent="0.25">
      <c r="A1" s="24" t="s">
        <v>77</v>
      </c>
      <c r="B1" s="35"/>
      <c r="C1" s="59" t="str">
        <f>IF(D1="auswählen","bitte in Zelle D1 klicken und Gemeinde/Bezirk auswählen","")</f>
        <v>bitte in Zelle D1 klicken und Gemeinde/Bezirk auswählen</v>
      </c>
      <c r="D1" s="28" t="s">
        <v>40</v>
      </c>
      <c r="E1" s="58">
        <v>2023</v>
      </c>
      <c r="F1" s="21"/>
      <c r="K1" s="25"/>
    </row>
    <row r="2" spans="1:11" s="22" customFormat="1" x14ac:dyDescent="0.2">
      <c r="C2" s="21"/>
      <c r="D2" s="21"/>
      <c r="E2" s="8"/>
      <c r="F2" s="21"/>
      <c r="K2" s="25"/>
    </row>
    <row r="3" spans="1:11" s="22" customFormat="1" ht="22.5" x14ac:dyDescent="0.2">
      <c r="A3" s="21" t="s">
        <v>45</v>
      </c>
      <c r="B3" s="21"/>
      <c r="C3" s="54" t="s">
        <v>111</v>
      </c>
      <c r="D3" s="26" t="s">
        <v>43</v>
      </c>
      <c r="E3" s="9" t="s">
        <v>1</v>
      </c>
      <c r="F3" s="26" t="s">
        <v>0</v>
      </c>
      <c r="H3" s="37" t="s">
        <v>2</v>
      </c>
      <c r="I3" s="71" t="s">
        <v>116</v>
      </c>
      <c r="J3" s="71"/>
      <c r="K3" s="46" t="s">
        <v>42</v>
      </c>
    </row>
    <row r="4" spans="1:11" s="22" customFormat="1" x14ac:dyDescent="0.2">
      <c r="C4" s="21"/>
      <c r="D4" s="21"/>
      <c r="E4" s="8"/>
      <c r="F4" s="21"/>
      <c r="I4" s="55" t="s">
        <v>103</v>
      </c>
      <c r="J4" s="55" t="s">
        <v>104</v>
      </c>
      <c r="K4" s="25"/>
    </row>
    <row r="5" spans="1:11" hidden="1" x14ac:dyDescent="0.2">
      <c r="H5" s="5" t="s">
        <v>40</v>
      </c>
      <c r="I5" s="11">
        <v>0</v>
      </c>
      <c r="J5" s="11"/>
      <c r="K5" s="15">
        <v>0</v>
      </c>
    </row>
    <row r="6" spans="1:11" x14ac:dyDescent="0.2">
      <c r="A6" s="16" t="s">
        <v>63</v>
      </c>
      <c r="B6" s="23"/>
      <c r="C6" s="3" t="s">
        <v>78</v>
      </c>
      <c r="D6" s="19"/>
      <c r="E6" s="8">
        <f>VLOOKUP(D1,H5:J38,2,0)</f>
        <v>0</v>
      </c>
      <c r="F6" s="4" t="e">
        <f t="shared" ref="F6:F23" si="0">D6/E6*100</f>
        <v>#DIV/0!</v>
      </c>
      <c r="H6" s="5" t="s">
        <v>3</v>
      </c>
      <c r="I6" s="56">
        <v>165</v>
      </c>
      <c r="J6" s="56">
        <v>165</v>
      </c>
      <c r="K6" s="29">
        <v>165</v>
      </c>
    </row>
    <row r="7" spans="1:11" x14ac:dyDescent="0.2">
      <c r="A7" s="17" t="s">
        <v>64</v>
      </c>
      <c r="B7" s="23"/>
      <c r="C7" s="3" t="s">
        <v>79</v>
      </c>
      <c r="D7" s="19"/>
      <c r="E7" s="8">
        <f>$E$6</f>
        <v>0</v>
      </c>
      <c r="F7" s="4" t="e">
        <f t="shared" si="0"/>
        <v>#DIV/0!</v>
      </c>
      <c r="H7" s="5" t="s">
        <v>4</v>
      </c>
      <c r="I7" s="57">
        <v>130</v>
      </c>
      <c r="J7" s="57">
        <v>130</v>
      </c>
      <c r="K7" s="30">
        <v>160</v>
      </c>
    </row>
    <row r="8" spans="1:11" x14ac:dyDescent="0.2">
      <c r="A8" s="16" t="s">
        <v>65</v>
      </c>
      <c r="B8" s="23"/>
      <c r="C8" s="3" t="s">
        <v>80</v>
      </c>
      <c r="D8" s="19"/>
      <c r="E8" s="8">
        <f t="shared" ref="E8:E12" si="1">$E$6</f>
        <v>0</v>
      </c>
      <c r="F8" s="4" t="e">
        <f t="shared" si="0"/>
        <v>#DIV/0!</v>
      </c>
      <c r="H8" s="5" t="s">
        <v>5</v>
      </c>
      <c r="I8" s="57">
        <v>160</v>
      </c>
      <c r="J8" s="57">
        <v>160</v>
      </c>
      <c r="K8" s="30">
        <v>165</v>
      </c>
    </row>
    <row r="9" spans="1:11" x14ac:dyDescent="0.2">
      <c r="A9" s="17" t="s">
        <v>66</v>
      </c>
      <c r="B9" s="23"/>
      <c r="C9" s="3" t="s">
        <v>81</v>
      </c>
      <c r="D9" s="19"/>
      <c r="E9" s="8">
        <f t="shared" si="1"/>
        <v>0</v>
      </c>
      <c r="F9" s="4" t="e">
        <f t="shared" si="0"/>
        <v>#DIV/0!</v>
      </c>
      <c r="H9" s="5" t="s">
        <v>6</v>
      </c>
      <c r="I9" s="57">
        <v>130</v>
      </c>
      <c r="J9" s="57">
        <v>130</v>
      </c>
      <c r="K9" s="30">
        <v>130</v>
      </c>
    </row>
    <row r="10" spans="1:11" x14ac:dyDescent="0.2">
      <c r="A10" s="63" t="s">
        <v>67</v>
      </c>
      <c r="B10" s="70" t="s">
        <v>119</v>
      </c>
      <c r="C10" s="62" t="s">
        <v>82</v>
      </c>
      <c r="D10" s="65"/>
      <c r="F10" s="4"/>
      <c r="H10" s="5" t="s">
        <v>7</v>
      </c>
      <c r="I10" s="57">
        <v>160</v>
      </c>
      <c r="J10" s="57">
        <v>160</v>
      </c>
      <c r="K10" s="30">
        <v>170</v>
      </c>
    </row>
    <row r="11" spans="1:11" x14ac:dyDescent="0.2">
      <c r="A11" s="64" t="s">
        <v>68</v>
      </c>
      <c r="B11" s="70" t="s">
        <v>119</v>
      </c>
      <c r="C11" s="62" t="s">
        <v>83</v>
      </c>
      <c r="D11" s="65"/>
      <c r="F11" s="4"/>
      <c r="H11" s="5" t="s">
        <v>8</v>
      </c>
      <c r="I11" s="57">
        <v>140</v>
      </c>
      <c r="J11" s="57">
        <v>140</v>
      </c>
      <c r="K11" s="30">
        <v>150</v>
      </c>
    </row>
    <row r="12" spans="1:11" x14ac:dyDescent="0.2">
      <c r="A12" s="16" t="s">
        <v>59</v>
      </c>
      <c r="B12" s="23"/>
      <c r="C12" s="3" t="s">
        <v>84</v>
      </c>
      <c r="D12" s="19"/>
      <c r="E12" s="8">
        <f t="shared" si="1"/>
        <v>0</v>
      </c>
      <c r="F12" s="4" t="e">
        <f t="shared" si="0"/>
        <v>#DIV/0!</v>
      </c>
      <c r="H12" s="5" t="s">
        <v>9</v>
      </c>
      <c r="I12" s="57">
        <v>140</v>
      </c>
      <c r="J12" s="57">
        <v>140</v>
      </c>
      <c r="K12" s="30">
        <v>170</v>
      </c>
    </row>
    <row r="13" spans="1:11" x14ac:dyDescent="0.2">
      <c r="A13" s="17" t="s">
        <v>60</v>
      </c>
      <c r="B13" s="23"/>
      <c r="C13" s="3" t="s">
        <v>85</v>
      </c>
      <c r="D13" s="19"/>
      <c r="E13" s="8">
        <v>100</v>
      </c>
      <c r="F13" s="4">
        <f>D13</f>
        <v>0</v>
      </c>
      <c r="H13" s="5" t="s">
        <v>10</v>
      </c>
      <c r="I13" s="57">
        <v>140</v>
      </c>
      <c r="J13" s="57">
        <v>140</v>
      </c>
      <c r="K13" s="30">
        <v>140</v>
      </c>
    </row>
    <row r="14" spans="1:11" x14ac:dyDescent="0.2">
      <c r="A14" s="16" t="s">
        <v>61</v>
      </c>
      <c r="B14" s="23"/>
      <c r="C14" s="3" t="s">
        <v>86</v>
      </c>
      <c r="D14" s="19"/>
      <c r="E14" s="8">
        <v>100</v>
      </c>
      <c r="F14" s="4">
        <f>D14</f>
        <v>0</v>
      </c>
      <c r="H14" s="5" t="s">
        <v>11</v>
      </c>
      <c r="I14" s="57">
        <v>165</v>
      </c>
      <c r="J14" s="57">
        <v>165</v>
      </c>
      <c r="K14" s="30">
        <v>175</v>
      </c>
    </row>
    <row r="15" spans="1:11" x14ac:dyDescent="0.2">
      <c r="A15" s="22"/>
      <c r="F15" s="27"/>
      <c r="H15" s="5" t="s">
        <v>13</v>
      </c>
      <c r="I15" s="57">
        <v>160</v>
      </c>
      <c r="J15" s="57">
        <v>160</v>
      </c>
      <c r="K15" s="30">
        <v>140</v>
      </c>
    </row>
    <row r="16" spans="1:11" x14ac:dyDescent="0.2">
      <c r="A16" s="17" t="s">
        <v>69</v>
      </c>
      <c r="B16" s="23"/>
      <c r="C16" s="3" t="s">
        <v>87</v>
      </c>
      <c r="D16" s="19"/>
      <c r="E16" s="8">
        <f>VLOOKUP(D1,H5:J38,3,0)</f>
        <v>0</v>
      </c>
      <c r="F16" s="4" t="e">
        <f t="shared" si="0"/>
        <v>#DIV/0!</v>
      </c>
      <c r="H16" s="5" t="s">
        <v>14</v>
      </c>
      <c r="I16" s="57">
        <v>120</v>
      </c>
      <c r="J16" s="57">
        <v>120</v>
      </c>
      <c r="K16" s="30">
        <v>120</v>
      </c>
    </row>
    <row r="17" spans="1:11" x14ac:dyDescent="0.2">
      <c r="A17" s="16" t="s">
        <v>70</v>
      </c>
      <c r="B17" s="23"/>
      <c r="C17" s="3" t="s">
        <v>88</v>
      </c>
      <c r="D17" s="19"/>
      <c r="E17" s="8">
        <f>$E$16</f>
        <v>0</v>
      </c>
      <c r="F17" s="4" t="e">
        <f t="shared" si="0"/>
        <v>#DIV/0!</v>
      </c>
      <c r="H17" s="5" t="s">
        <v>15</v>
      </c>
      <c r="I17" s="57">
        <v>140</v>
      </c>
      <c r="J17" s="57">
        <v>140</v>
      </c>
      <c r="K17" s="30">
        <v>150</v>
      </c>
    </row>
    <row r="18" spans="1:11" x14ac:dyDescent="0.2">
      <c r="A18" s="17" t="s">
        <v>62</v>
      </c>
      <c r="B18" s="23"/>
      <c r="C18" s="3" t="s">
        <v>89</v>
      </c>
      <c r="D18" s="19"/>
      <c r="E18" s="8">
        <f t="shared" ref="E18:E22" si="2">$E$16</f>
        <v>0</v>
      </c>
      <c r="F18" s="4" t="e">
        <f t="shared" si="0"/>
        <v>#DIV/0!</v>
      </c>
      <c r="H18" s="5" t="s">
        <v>16</v>
      </c>
      <c r="I18" s="57">
        <v>135</v>
      </c>
      <c r="J18" s="57">
        <v>135</v>
      </c>
      <c r="K18" s="30">
        <v>135</v>
      </c>
    </row>
    <row r="19" spans="1:11" x14ac:dyDescent="0.2">
      <c r="A19" s="16" t="s">
        <v>71</v>
      </c>
      <c r="B19" s="23"/>
      <c r="C19" s="3" t="s">
        <v>90</v>
      </c>
      <c r="D19" s="19"/>
      <c r="E19" s="8">
        <f t="shared" si="2"/>
        <v>0</v>
      </c>
      <c r="F19" s="4" t="e">
        <f t="shared" si="0"/>
        <v>#DIV/0!</v>
      </c>
      <c r="H19" s="5" t="s">
        <v>17</v>
      </c>
      <c r="I19" s="57">
        <v>170</v>
      </c>
      <c r="J19" s="57">
        <v>170</v>
      </c>
      <c r="K19" s="30">
        <v>180</v>
      </c>
    </row>
    <row r="20" spans="1:11" x14ac:dyDescent="0.2">
      <c r="A20" s="64" t="s">
        <v>72</v>
      </c>
      <c r="B20" s="70" t="s">
        <v>119</v>
      </c>
      <c r="C20" s="62" t="s">
        <v>91</v>
      </c>
      <c r="D20" s="66"/>
      <c r="F20" s="4"/>
      <c r="H20" s="5" t="s">
        <v>18</v>
      </c>
      <c r="I20" s="57">
        <v>100</v>
      </c>
      <c r="J20" s="57">
        <v>100</v>
      </c>
      <c r="K20" s="30">
        <v>100</v>
      </c>
    </row>
    <row r="21" spans="1:11" x14ac:dyDescent="0.2">
      <c r="A21" s="63" t="s">
        <v>73</v>
      </c>
      <c r="B21" s="70" t="s">
        <v>119</v>
      </c>
      <c r="C21" s="62" t="s">
        <v>92</v>
      </c>
      <c r="D21" s="66"/>
      <c r="F21" s="4"/>
      <c r="H21" s="5" t="s">
        <v>20</v>
      </c>
      <c r="I21" s="57">
        <v>190</v>
      </c>
      <c r="J21" s="57">
        <v>190</v>
      </c>
      <c r="K21" s="30">
        <v>220</v>
      </c>
    </row>
    <row r="22" spans="1:11" x14ac:dyDescent="0.2">
      <c r="A22" s="17" t="s">
        <v>74</v>
      </c>
      <c r="B22" s="23"/>
      <c r="C22" s="3" t="s">
        <v>93</v>
      </c>
      <c r="D22" s="19"/>
      <c r="E22" s="8">
        <f t="shared" si="2"/>
        <v>0</v>
      </c>
      <c r="F22" s="4" t="e">
        <f t="shared" si="0"/>
        <v>#DIV/0!</v>
      </c>
      <c r="H22" s="5" t="s">
        <v>22</v>
      </c>
      <c r="I22" s="57">
        <v>95</v>
      </c>
      <c r="J22" s="57">
        <v>95</v>
      </c>
      <c r="K22" s="30">
        <v>95</v>
      </c>
    </row>
    <row r="23" spans="1:11" x14ac:dyDescent="0.2">
      <c r="A23" s="17" t="s">
        <v>76</v>
      </c>
      <c r="B23" s="23"/>
      <c r="C23" s="3" t="s">
        <v>12</v>
      </c>
      <c r="D23" s="19"/>
      <c r="E23" s="8">
        <f>VLOOKUP(D1,H5:K38,4,0)</f>
        <v>0</v>
      </c>
      <c r="F23" s="4" t="e">
        <f t="shared" si="0"/>
        <v>#DIV/0!</v>
      </c>
      <c r="H23" s="5" t="s">
        <v>23</v>
      </c>
      <c r="I23" s="57">
        <v>85</v>
      </c>
      <c r="J23" s="57">
        <v>70</v>
      </c>
      <c r="K23" s="30">
        <v>75</v>
      </c>
    </row>
    <row r="24" spans="1:11" x14ac:dyDescent="0.2">
      <c r="A24" s="22"/>
      <c r="D24" s="27"/>
      <c r="F24" s="27"/>
      <c r="H24" s="5" t="s">
        <v>24</v>
      </c>
      <c r="I24" s="57">
        <v>125</v>
      </c>
      <c r="J24" s="57">
        <v>125</v>
      </c>
      <c r="K24" s="30">
        <v>145</v>
      </c>
    </row>
    <row r="25" spans="1:11" x14ac:dyDescent="0.2">
      <c r="A25" s="16" t="s">
        <v>96</v>
      </c>
      <c r="B25" s="23"/>
      <c r="C25" s="3" t="s">
        <v>94</v>
      </c>
      <c r="D25" s="19"/>
      <c r="E25" s="8">
        <v>100</v>
      </c>
      <c r="F25" s="4">
        <f>-D25</f>
        <v>0</v>
      </c>
      <c r="H25" s="5" t="s">
        <v>25</v>
      </c>
      <c r="I25" s="57">
        <v>135</v>
      </c>
      <c r="J25" s="57">
        <v>135</v>
      </c>
      <c r="K25" s="30">
        <v>120</v>
      </c>
    </row>
    <row r="26" spans="1:11" x14ac:dyDescent="0.2">
      <c r="A26" s="16" t="s">
        <v>97</v>
      </c>
      <c r="B26" s="23"/>
      <c r="C26" s="3" t="s">
        <v>95</v>
      </c>
      <c r="D26" s="19"/>
      <c r="E26" s="8">
        <v>100</v>
      </c>
      <c r="F26" s="4">
        <f>-D26</f>
        <v>0</v>
      </c>
      <c r="H26" s="5" t="s">
        <v>26</v>
      </c>
      <c r="I26" s="57">
        <v>130</v>
      </c>
      <c r="J26" s="57">
        <v>130</v>
      </c>
      <c r="K26" s="30">
        <v>150</v>
      </c>
    </row>
    <row r="27" spans="1:11" x14ac:dyDescent="0.2">
      <c r="A27" s="16" t="s">
        <v>98</v>
      </c>
      <c r="B27" s="23"/>
      <c r="C27" s="61" t="s">
        <v>117</v>
      </c>
      <c r="D27" s="19"/>
      <c r="E27" s="8">
        <v>100</v>
      </c>
      <c r="F27" s="4">
        <f>-D27</f>
        <v>0</v>
      </c>
      <c r="H27" s="5" t="s">
        <v>27</v>
      </c>
      <c r="I27" s="57">
        <v>180</v>
      </c>
      <c r="J27" s="57">
        <v>150</v>
      </c>
      <c r="K27" s="30">
        <v>180</v>
      </c>
    </row>
    <row r="28" spans="1:11" x14ac:dyDescent="0.2">
      <c r="A28" s="17" t="s">
        <v>99</v>
      </c>
      <c r="B28" s="23"/>
      <c r="C28" s="61" t="s">
        <v>118</v>
      </c>
      <c r="D28" s="19"/>
      <c r="E28" s="8">
        <v>100</v>
      </c>
      <c r="F28" s="4">
        <f>-D28</f>
        <v>0</v>
      </c>
      <c r="H28" s="5" t="s">
        <v>28</v>
      </c>
      <c r="I28" s="57">
        <v>139</v>
      </c>
      <c r="J28" s="57">
        <v>139</v>
      </c>
      <c r="K28" s="30">
        <v>170</v>
      </c>
    </row>
    <row r="29" spans="1:11" x14ac:dyDescent="0.2">
      <c r="A29" s="22"/>
      <c r="B29" s="23"/>
      <c r="C29" s="21"/>
      <c r="D29" s="27"/>
      <c r="F29" s="27"/>
      <c r="H29" s="5" t="s">
        <v>29</v>
      </c>
      <c r="I29" s="57">
        <v>150</v>
      </c>
      <c r="J29" s="57">
        <v>150</v>
      </c>
      <c r="K29" s="30">
        <v>150</v>
      </c>
    </row>
    <row r="30" spans="1:11" x14ac:dyDescent="0.2">
      <c r="A30" s="22"/>
      <c r="B30" s="69" t="s">
        <v>119</v>
      </c>
      <c r="C30" s="68" t="s">
        <v>120</v>
      </c>
      <c r="D30" s="27"/>
      <c r="F30" s="27"/>
      <c r="H30" s="5" t="s">
        <v>30</v>
      </c>
      <c r="I30" s="57">
        <v>150</v>
      </c>
      <c r="J30" s="57">
        <v>150</v>
      </c>
      <c r="K30" s="30">
        <v>159</v>
      </c>
    </row>
    <row r="31" spans="1:11" x14ac:dyDescent="0.2">
      <c r="B31" s="69"/>
      <c r="C31" s="68"/>
      <c r="D31" s="27"/>
      <c r="F31" s="27"/>
      <c r="H31" s="5" t="s">
        <v>31</v>
      </c>
      <c r="I31" s="57">
        <v>220</v>
      </c>
      <c r="J31" s="57">
        <v>220</v>
      </c>
      <c r="K31" s="30">
        <v>230</v>
      </c>
    </row>
    <row r="32" spans="1:11" x14ac:dyDescent="0.2">
      <c r="A32" s="22"/>
      <c r="B32" s="69"/>
      <c r="C32" s="68"/>
      <c r="D32" s="27"/>
      <c r="F32" s="27"/>
      <c r="H32" s="5" t="s">
        <v>32</v>
      </c>
      <c r="I32" s="57">
        <v>165</v>
      </c>
      <c r="J32" s="57">
        <v>165</v>
      </c>
      <c r="K32" s="30">
        <v>165</v>
      </c>
    </row>
    <row r="33" spans="1:11" x14ac:dyDescent="0.2">
      <c r="C33" s="3" t="s">
        <v>102</v>
      </c>
      <c r="D33" s="18"/>
      <c r="H33" s="5" t="s">
        <v>33</v>
      </c>
      <c r="I33" s="57">
        <v>60</v>
      </c>
      <c r="J33" s="57">
        <v>65</v>
      </c>
      <c r="K33" s="30">
        <v>65</v>
      </c>
    </row>
    <row r="34" spans="1:11" x14ac:dyDescent="0.2">
      <c r="C34" s="21"/>
      <c r="D34" s="21"/>
      <c r="F34" s="21"/>
      <c r="H34" s="5" t="s">
        <v>34</v>
      </c>
      <c r="I34" s="57">
        <v>60</v>
      </c>
      <c r="J34" s="57">
        <v>65</v>
      </c>
      <c r="K34" s="30">
        <v>65</v>
      </c>
    </row>
    <row r="35" spans="1:11" x14ac:dyDescent="0.2">
      <c r="A35" s="22"/>
      <c r="C35" s="1" t="s">
        <v>19</v>
      </c>
      <c r="E35" s="10"/>
      <c r="F35" s="6" t="e">
        <f>SUM(F6:F28)</f>
        <v>#DIV/0!</v>
      </c>
      <c r="H35" s="5" t="s">
        <v>35</v>
      </c>
      <c r="I35" s="57">
        <v>65</v>
      </c>
      <c r="J35" s="57">
        <v>65</v>
      </c>
      <c r="K35" s="30">
        <v>65</v>
      </c>
    </row>
    <row r="36" spans="1:11" x14ac:dyDescent="0.2">
      <c r="A36" s="22"/>
      <c r="C36" s="1" t="s">
        <v>21</v>
      </c>
      <c r="E36" s="9"/>
      <c r="F36" s="7" t="e">
        <f>F35/D33</f>
        <v>#DIV/0!</v>
      </c>
      <c r="H36" s="5" t="s">
        <v>36</v>
      </c>
      <c r="I36" s="57">
        <v>40</v>
      </c>
      <c r="J36" s="57">
        <v>40</v>
      </c>
      <c r="K36" s="30">
        <v>55</v>
      </c>
    </row>
    <row r="37" spans="1:11" x14ac:dyDescent="0.2">
      <c r="H37" s="5" t="s">
        <v>37</v>
      </c>
      <c r="I37" s="57">
        <v>40</v>
      </c>
      <c r="J37" s="57">
        <v>40</v>
      </c>
      <c r="K37" s="30">
        <v>45</v>
      </c>
    </row>
    <row r="38" spans="1:11" x14ac:dyDescent="0.2">
      <c r="C38" s="38" t="s">
        <v>108</v>
      </c>
      <c r="D38" s="44" t="s">
        <v>110</v>
      </c>
      <c r="E38" s="45">
        <f>E1+2</f>
        <v>2025</v>
      </c>
      <c r="F38" s="39"/>
      <c r="H38" s="5" t="s">
        <v>38</v>
      </c>
      <c r="I38" s="57">
        <v>14</v>
      </c>
      <c r="J38" s="57">
        <v>14</v>
      </c>
      <c r="K38" s="30">
        <v>15</v>
      </c>
    </row>
    <row r="39" spans="1:11" x14ac:dyDescent="0.2">
      <c r="C39" s="41" t="s">
        <v>106</v>
      </c>
      <c r="D39" s="42">
        <v>1.4999999999999999E-2</v>
      </c>
      <c r="E39" s="40"/>
      <c r="F39" s="43" t="e">
        <f>F35*D39</f>
        <v>#DIV/0!</v>
      </c>
      <c r="H39" s="22"/>
      <c r="I39" s="22"/>
      <c r="J39" s="22"/>
      <c r="K39" s="25"/>
    </row>
    <row r="40" spans="1:11" x14ac:dyDescent="0.2">
      <c r="C40" s="41" t="s">
        <v>107</v>
      </c>
      <c r="D40" s="42">
        <v>5.0000000000000001E-3</v>
      </c>
      <c r="E40" s="40"/>
      <c r="F40" s="43" t="e">
        <f>F35*D40</f>
        <v>#DIV/0!</v>
      </c>
    </row>
    <row r="42" spans="1:11" x14ac:dyDescent="0.2">
      <c r="F42" s="67"/>
    </row>
  </sheetData>
  <mergeCells count="1">
    <mergeCell ref="I3:J3"/>
  </mergeCells>
  <dataValidations count="2">
    <dataValidation type="list" allowBlank="1" showInputMessage="1" showErrorMessage="1" promptTitle="bitte Gemeinde auswählen" prompt="Gemeindeauswahl wird benötigt um den korrekten Steuerfuss zuzuweisen._x000a_" sqref="D1">
      <formula1>$H$5:$H$38</formula1>
    </dataValidation>
    <dataValidation type="decimal" allowBlank="1" showInputMessage="1" showErrorMessage="1" errorTitle="Zahl darf nicht negativ sein" promptTitle="Zahl darf nicht negativ sein" sqref="D25:D28">
      <formula1>0</formula1>
      <formula2>9999999999</formula2>
    </dataValidation>
  </dataValidations>
  <pageMargins left="0.70866141732283472" right="0.70866141732283472" top="1.1023622047244095" bottom="0.51181102362204722" header="0.31496062992125984" footer="0.15748031496062992"/>
  <pageSetup paperSize="9" scale="87" orientation="landscape" r:id="rId1"/>
  <headerFooter>
    <oddHeader>&amp;L&amp;"TradeGothic,Fett"&amp;16
Berechnung für das Jahr &amp;A&amp;R&amp;G</oddHeader>
    <oddFooter>&amp;R&amp;"Arial,Standard"&amp;8Version: 4.12.2023 / Amt für Finanzen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9"/>
  <sheetViews>
    <sheetView zoomScaleNormal="100" workbookViewId="0">
      <selection activeCell="C30" sqref="C30"/>
    </sheetView>
  </sheetViews>
  <sheetFormatPr baseColWidth="10" defaultRowHeight="14.25" x14ac:dyDescent="0.2"/>
  <cols>
    <col min="1" max="1" width="13.140625" style="2" customWidth="1"/>
    <col min="2" max="2" width="3.85546875" style="22" customWidth="1"/>
    <col min="3" max="3" width="15.42578125" style="2" customWidth="1"/>
    <col min="4" max="4" width="3.85546875" style="22" customWidth="1"/>
    <col min="5" max="5" width="49.42578125" style="3" bestFit="1" customWidth="1"/>
    <col min="6" max="6" width="18.7109375" style="3" bestFit="1" customWidth="1"/>
    <col min="7" max="7" width="11" style="8" bestFit="1" customWidth="1"/>
    <col min="8" max="8" width="20.42578125" style="3" bestFit="1" customWidth="1"/>
    <col min="9" max="9" width="2.42578125" style="22" customWidth="1"/>
    <col min="10" max="10" width="11.42578125" style="2"/>
    <col min="11" max="12" width="11.5703125" style="2" customWidth="1"/>
    <col min="13" max="13" width="23.85546875" style="13" bestFit="1" customWidth="1"/>
    <col min="14" max="14" width="11.42578125" style="22"/>
    <col min="15" max="16384" width="11.42578125" style="2"/>
  </cols>
  <sheetData>
    <row r="1" spans="1:13" s="22" customFormat="1" ht="15.75" x14ac:dyDescent="0.25">
      <c r="A1" s="24" t="s">
        <v>77</v>
      </c>
      <c r="B1" s="20"/>
      <c r="C1" s="28" t="s">
        <v>40</v>
      </c>
      <c r="D1" s="35"/>
      <c r="E1" s="36" t="str">
        <f>IF(C1="auswählen","bitte in Zelle C1 klicken und Gemeinde/Bezirk auswählen","")</f>
        <v>bitte in Zelle C1 klicken und Gemeinde/Bezirk auswählen</v>
      </c>
      <c r="F1" s="21"/>
      <c r="G1" s="58">
        <v>2022</v>
      </c>
      <c r="H1" s="21"/>
      <c r="M1" s="25"/>
    </row>
    <row r="2" spans="1:13" s="22" customFormat="1" x14ac:dyDescent="0.2">
      <c r="E2" s="21"/>
      <c r="F2" s="21"/>
      <c r="G2" s="8"/>
      <c r="H2" s="21"/>
      <c r="M2" s="25"/>
    </row>
    <row r="3" spans="1:13" s="22" customFormat="1" ht="22.5" x14ac:dyDescent="0.2">
      <c r="A3" s="21" t="s">
        <v>44</v>
      </c>
      <c r="C3" s="21" t="s">
        <v>45</v>
      </c>
      <c r="D3" s="21"/>
      <c r="E3" s="54" t="s">
        <v>111</v>
      </c>
      <c r="F3" s="26" t="s">
        <v>43</v>
      </c>
      <c r="G3" s="9" t="s">
        <v>1</v>
      </c>
      <c r="H3" s="26" t="s">
        <v>0</v>
      </c>
      <c r="J3" s="37" t="s">
        <v>2</v>
      </c>
      <c r="K3" s="71" t="s">
        <v>115</v>
      </c>
      <c r="L3" s="71"/>
      <c r="M3" s="46" t="s">
        <v>42</v>
      </c>
    </row>
    <row r="4" spans="1:13" s="22" customFormat="1" x14ac:dyDescent="0.2">
      <c r="E4" s="21"/>
      <c r="F4" s="21"/>
      <c r="G4" s="8"/>
      <c r="H4" s="21"/>
      <c r="K4" s="55" t="s">
        <v>103</v>
      </c>
      <c r="L4" s="55" t="s">
        <v>104</v>
      </c>
      <c r="M4" s="25"/>
    </row>
    <row r="5" spans="1:13" hidden="1" x14ac:dyDescent="0.2">
      <c r="J5" s="5" t="s">
        <v>40</v>
      </c>
      <c r="K5" s="11">
        <v>0</v>
      </c>
      <c r="L5" s="11"/>
      <c r="M5" s="15">
        <v>0</v>
      </c>
    </row>
    <row r="6" spans="1:13" x14ac:dyDescent="0.2">
      <c r="A6" s="72" t="s">
        <v>46</v>
      </c>
      <c r="C6" s="16" t="s">
        <v>63</v>
      </c>
      <c r="D6" s="23"/>
      <c r="E6" s="3" t="s">
        <v>78</v>
      </c>
      <c r="F6" s="19"/>
      <c r="G6" s="8">
        <f>VLOOKUP(C1,J5:L38,2,0)</f>
        <v>0</v>
      </c>
      <c r="H6" s="4" t="e">
        <f t="shared" ref="H6:H23" si="0">F6/G6*100</f>
        <v>#DIV/0!</v>
      </c>
      <c r="J6" s="5" t="s">
        <v>3</v>
      </c>
      <c r="K6" s="56">
        <v>165</v>
      </c>
      <c r="L6" s="56">
        <v>165</v>
      </c>
      <c r="M6" s="29">
        <v>165</v>
      </c>
    </row>
    <row r="7" spans="1:13" x14ac:dyDescent="0.2">
      <c r="A7" s="73"/>
      <c r="C7" s="17" t="s">
        <v>64</v>
      </c>
      <c r="D7" s="23"/>
      <c r="E7" s="3" t="s">
        <v>79</v>
      </c>
      <c r="F7" s="19"/>
      <c r="G7" s="8">
        <f>$G$6</f>
        <v>0</v>
      </c>
      <c r="H7" s="4" t="e">
        <f t="shared" si="0"/>
        <v>#DIV/0!</v>
      </c>
      <c r="J7" s="5" t="s">
        <v>4</v>
      </c>
      <c r="K7" s="57">
        <v>140</v>
      </c>
      <c r="L7" s="57">
        <v>140</v>
      </c>
      <c r="M7" s="30">
        <v>160</v>
      </c>
    </row>
    <row r="8" spans="1:13" x14ac:dyDescent="0.2">
      <c r="A8" s="72" t="s">
        <v>47</v>
      </c>
      <c r="C8" s="16" t="s">
        <v>65</v>
      </c>
      <c r="D8" s="23"/>
      <c r="E8" s="3" t="s">
        <v>80</v>
      </c>
      <c r="F8" s="19"/>
      <c r="G8" s="8">
        <f t="shared" ref="G8:G12" si="1">$G$6</f>
        <v>0</v>
      </c>
      <c r="H8" s="4" t="e">
        <f t="shared" si="0"/>
        <v>#DIV/0!</v>
      </c>
      <c r="J8" s="5" t="s">
        <v>5</v>
      </c>
      <c r="K8" s="57">
        <v>160</v>
      </c>
      <c r="L8" s="57">
        <v>160</v>
      </c>
      <c r="M8" s="30">
        <v>165</v>
      </c>
    </row>
    <row r="9" spans="1:13" x14ac:dyDescent="0.2">
      <c r="A9" s="73"/>
      <c r="C9" s="17" t="s">
        <v>66</v>
      </c>
      <c r="D9" s="23"/>
      <c r="E9" s="3" t="s">
        <v>81</v>
      </c>
      <c r="F9" s="19"/>
      <c r="G9" s="8">
        <f t="shared" si="1"/>
        <v>0</v>
      </c>
      <c r="H9" s="4" t="e">
        <f t="shared" si="0"/>
        <v>#DIV/0!</v>
      </c>
      <c r="J9" s="5" t="s">
        <v>6</v>
      </c>
      <c r="K9" s="57">
        <v>130</v>
      </c>
      <c r="L9" s="57">
        <v>130</v>
      </c>
      <c r="M9" s="30">
        <v>130</v>
      </c>
    </row>
    <row r="10" spans="1:13" x14ac:dyDescent="0.2">
      <c r="A10" s="72" t="s">
        <v>48</v>
      </c>
      <c r="C10" s="16" t="s">
        <v>67</v>
      </c>
      <c r="D10" s="23"/>
      <c r="E10" s="3" t="s">
        <v>82</v>
      </c>
      <c r="F10" s="19"/>
      <c r="G10" s="8">
        <f t="shared" si="1"/>
        <v>0</v>
      </c>
      <c r="H10" s="4" t="e">
        <f t="shared" si="0"/>
        <v>#DIV/0!</v>
      </c>
      <c r="J10" s="5" t="s">
        <v>7</v>
      </c>
      <c r="K10" s="57">
        <v>170</v>
      </c>
      <c r="L10" s="57">
        <v>170</v>
      </c>
      <c r="M10" s="30">
        <v>170</v>
      </c>
    </row>
    <row r="11" spans="1:13" x14ac:dyDescent="0.2">
      <c r="A11" s="73"/>
      <c r="C11" s="17" t="s">
        <v>68</v>
      </c>
      <c r="D11" s="23"/>
      <c r="E11" s="3" t="s">
        <v>83</v>
      </c>
      <c r="F11" s="19"/>
      <c r="G11" s="8">
        <f t="shared" si="1"/>
        <v>0</v>
      </c>
      <c r="H11" s="4" t="e">
        <f t="shared" si="0"/>
        <v>#DIV/0!</v>
      </c>
      <c r="J11" s="5" t="s">
        <v>8</v>
      </c>
      <c r="K11" s="57">
        <v>140</v>
      </c>
      <c r="L11" s="57">
        <v>140</v>
      </c>
      <c r="M11" s="30">
        <v>150</v>
      </c>
    </row>
    <row r="12" spans="1:13" x14ac:dyDescent="0.2">
      <c r="A12" s="16" t="s">
        <v>49</v>
      </c>
      <c r="C12" s="16" t="s">
        <v>59</v>
      </c>
      <c r="D12" s="23"/>
      <c r="E12" s="3" t="s">
        <v>84</v>
      </c>
      <c r="F12" s="19"/>
      <c r="G12" s="8">
        <f t="shared" si="1"/>
        <v>0</v>
      </c>
      <c r="H12" s="4" t="e">
        <f t="shared" si="0"/>
        <v>#DIV/0!</v>
      </c>
      <c r="J12" s="5" t="s">
        <v>9</v>
      </c>
      <c r="K12" s="57">
        <v>140</v>
      </c>
      <c r="L12" s="57">
        <v>140</v>
      </c>
      <c r="M12" s="30">
        <v>170</v>
      </c>
    </row>
    <row r="13" spans="1:13" x14ac:dyDescent="0.2">
      <c r="A13" s="16" t="s">
        <v>50</v>
      </c>
      <c r="C13" s="17" t="s">
        <v>60</v>
      </c>
      <c r="D13" s="23"/>
      <c r="E13" s="3" t="s">
        <v>85</v>
      </c>
      <c r="F13" s="19"/>
      <c r="G13" s="8">
        <v>100</v>
      </c>
      <c r="H13" s="4">
        <f t="shared" si="0"/>
        <v>0</v>
      </c>
      <c r="J13" s="5" t="s">
        <v>10</v>
      </c>
      <c r="K13" s="57">
        <v>140</v>
      </c>
      <c r="L13" s="57">
        <v>140</v>
      </c>
      <c r="M13" s="30">
        <v>140</v>
      </c>
    </row>
    <row r="14" spans="1:13" x14ac:dyDescent="0.2">
      <c r="A14" s="16" t="s">
        <v>51</v>
      </c>
      <c r="C14" s="16" t="s">
        <v>61</v>
      </c>
      <c r="D14" s="23"/>
      <c r="E14" s="3" t="s">
        <v>86</v>
      </c>
      <c r="F14" s="19"/>
      <c r="G14" s="8">
        <v>100</v>
      </c>
      <c r="H14" s="4">
        <f t="shared" si="0"/>
        <v>0</v>
      </c>
      <c r="J14" s="5" t="s">
        <v>11</v>
      </c>
      <c r="K14" s="57">
        <v>165</v>
      </c>
      <c r="L14" s="57">
        <v>165</v>
      </c>
      <c r="M14" s="30">
        <v>175</v>
      </c>
    </row>
    <row r="15" spans="1:13" x14ac:dyDescent="0.2">
      <c r="A15" s="22"/>
      <c r="C15" s="22"/>
      <c r="H15" s="27"/>
      <c r="J15" s="5" t="s">
        <v>13</v>
      </c>
      <c r="K15" s="57">
        <v>160</v>
      </c>
      <c r="L15" s="57">
        <v>160</v>
      </c>
      <c r="M15" s="30">
        <v>140</v>
      </c>
    </row>
    <row r="16" spans="1:13" x14ac:dyDescent="0.2">
      <c r="A16" s="72" t="s">
        <v>52</v>
      </c>
      <c r="C16" s="17" t="s">
        <v>69</v>
      </c>
      <c r="D16" s="23"/>
      <c r="E16" s="3" t="s">
        <v>87</v>
      </c>
      <c r="F16" s="19"/>
      <c r="G16" s="8">
        <f>VLOOKUP(C1,J5:L38,3,0)</f>
        <v>0</v>
      </c>
      <c r="H16" s="4" t="e">
        <f t="shared" si="0"/>
        <v>#DIV/0!</v>
      </c>
      <c r="J16" s="5" t="s">
        <v>14</v>
      </c>
      <c r="K16" s="57">
        <v>120</v>
      </c>
      <c r="L16" s="57">
        <v>120</v>
      </c>
      <c r="M16" s="30">
        <v>120</v>
      </c>
    </row>
    <row r="17" spans="1:13" x14ac:dyDescent="0.2">
      <c r="A17" s="73"/>
      <c r="C17" s="16" t="s">
        <v>70</v>
      </c>
      <c r="D17" s="23"/>
      <c r="E17" s="3" t="s">
        <v>88</v>
      </c>
      <c r="F17" s="19"/>
      <c r="G17" s="8">
        <f>$G$16</f>
        <v>0</v>
      </c>
      <c r="H17" s="4" t="e">
        <f t="shared" si="0"/>
        <v>#DIV/0!</v>
      </c>
      <c r="J17" s="5" t="s">
        <v>15</v>
      </c>
      <c r="K17" s="57">
        <v>150</v>
      </c>
      <c r="L17" s="57">
        <v>150</v>
      </c>
      <c r="M17" s="30">
        <v>150</v>
      </c>
    </row>
    <row r="18" spans="1:13" x14ac:dyDescent="0.2">
      <c r="A18" s="72" t="s">
        <v>53</v>
      </c>
      <c r="C18" s="17" t="s">
        <v>62</v>
      </c>
      <c r="D18" s="23"/>
      <c r="E18" s="3" t="s">
        <v>89</v>
      </c>
      <c r="F18" s="19"/>
      <c r="G18" s="8">
        <f t="shared" ref="G18:G22" si="2">$G$16</f>
        <v>0</v>
      </c>
      <c r="H18" s="4" t="e">
        <f t="shared" si="0"/>
        <v>#DIV/0!</v>
      </c>
      <c r="J18" s="5" t="s">
        <v>16</v>
      </c>
      <c r="K18" s="57">
        <v>135</v>
      </c>
      <c r="L18" s="57">
        <v>135</v>
      </c>
      <c r="M18" s="30">
        <v>135</v>
      </c>
    </row>
    <row r="19" spans="1:13" x14ac:dyDescent="0.2">
      <c r="A19" s="73"/>
      <c r="C19" s="16" t="s">
        <v>71</v>
      </c>
      <c r="D19" s="23"/>
      <c r="E19" s="3" t="s">
        <v>90</v>
      </c>
      <c r="F19" s="19"/>
      <c r="G19" s="8">
        <f t="shared" si="2"/>
        <v>0</v>
      </c>
      <c r="H19" s="4" t="e">
        <f t="shared" si="0"/>
        <v>#DIV/0!</v>
      </c>
      <c r="J19" s="5" t="s">
        <v>17</v>
      </c>
      <c r="K19" s="57">
        <v>180</v>
      </c>
      <c r="L19" s="57">
        <v>180</v>
      </c>
      <c r="M19" s="30">
        <v>180</v>
      </c>
    </row>
    <row r="20" spans="1:13" x14ac:dyDescent="0.2">
      <c r="A20" s="72" t="s">
        <v>54</v>
      </c>
      <c r="C20" s="17" t="s">
        <v>72</v>
      </c>
      <c r="D20" s="23"/>
      <c r="E20" s="3" t="s">
        <v>91</v>
      </c>
      <c r="F20" s="19"/>
      <c r="G20" s="8">
        <f t="shared" si="2"/>
        <v>0</v>
      </c>
      <c r="H20" s="4" t="e">
        <f t="shared" si="0"/>
        <v>#DIV/0!</v>
      </c>
      <c r="J20" s="5" t="s">
        <v>18</v>
      </c>
      <c r="K20" s="57">
        <v>100</v>
      </c>
      <c r="L20" s="57">
        <v>100</v>
      </c>
      <c r="M20" s="30">
        <v>100</v>
      </c>
    </row>
    <row r="21" spans="1:13" x14ac:dyDescent="0.2">
      <c r="A21" s="73"/>
      <c r="C21" s="16" t="s">
        <v>73</v>
      </c>
      <c r="D21" s="23"/>
      <c r="E21" s="3" t="s">
        <v>92</v>
      </c>
      <c r="F21" s="19"/>
      <c r="G21" s="8">
        <f t="shared" si="2"/>
        <v>0</v>
      </c>
      <c r="H21" s="4" t="e">
        <f t="shared" si="0"/>
        <v>#DIV/0!</v>
      </c>
      <c r="J21" s="5" t="s">
        <v>20</v>
      </c>
      <c r="K21" s="57">
        <v>190</v>
      </c>
      <c r="L21" s="57">
        <v>190</v>
      </c>
      <c r="M21" s="30">
        <v>220</v>
      </c>
    </row>
    <row r="22" spans="1:13" x14ac:dyDescent="0.2">
      <c r="A22" s="16" t="s">
        <v>55</v>
      </c>
      <c r="C22" s="17" t="s">
        <v>74</v>
      </c>
      <c r="D22" s="23"/>
      <c r="E22" s="3" t="s">
        <v>93</v>
      </c>
      <c r="F22" s="19"/>
      <c r="G22" s="8">
        <f t="shared" si="2"/>
        <v>0</v>
      </c>
      <c r="H22" s="4" t="e">
        <f t="shared" si="0"/>
        <v>#DIV/0!</v>
      </c>
      <c r="J22" s="5" t="s">
        <v>22</v>
      </c>
      <c r="K22" s="57">
        <v>95</v>
      </c>
      <c r="L22" s="57">
        <v>95</v>
      </c>
      <c r="M22" s="30">
        <v>95</v>
      </c>
    </row>
    <row r="23" spans="1:13" x14ac:dyDescent="0.2">
      <c r="A23" s="16" t="s">
        <v>75</v>
      </c>
      <c r="C23" s="17" t="s">
        <v>76</v>
      </c>
      <c r="D23" s="23"/>
      <c r="E23" s="3" t="s">
        <v>12</v>
      </c>
      <c r="F23" s="19"/>
      <c r="G23" s="8">
        <f>VLOOKUP(C1,J5:M38,4,0)</f>
        <v>0</v>
      </c>
      <c r="H23" s="4" t="e">
        <f t="shared" si="0"/>
        <v>#DIV/0!</v>
      </c>
      <c r="J23" s="5" t="s">
        <v>23</v>
      </c>
      <c r="K23" s="57">
        <v>85</v>
      </c>
      <c r="L23" s="57">
        <v>70</v>
      </c>
      <c r="M23" s="30">
        <v>75</v>
      </c>
    </row>
    <row r="24" spans="1:13" x14ac:dyDescent="0.2">
      <c r="A24" s="22"/>
      <c r="C24" s="22"/>
      <c r="F24" s="27"/>
      <c r="H24" s="27"/>
      <c r="J24" s="5" t="s">
        <v>24</v>
      </c>
      <c r="K24" s="57">
        <v>125</v>
      </c>
      <c r="L24" s="57">
        <v>125</v>
      </c>
      <c r="M24" s="30">
        <v>145</v>
      </c>
    </row>
    <row r="25" spans="1:13" x14ac:dyDescent="0.2">
      <c r="A25" s="16" t="s">
        <v>56</v>
      </c>
      <c r="C25" s="16" t="s">
        <v>96</v>
      </c>
      <c r="D25" s="23"/>
      <c r="E25" s="3" t="s">
        <v>94</v>
      </c>
      <c r="F25" s="19"/>
      <c r="H25" s="4">
        <f>-F25</f>
        <v>0</v>
      </c>
      <c r="J25" s="5" t="s">
        <v>25</v>
      </c>
      <c r="K25" s="57">
        <v>135</v>
      </c>
      <c r="L25" s="57">
        <v>135</v>
      </c>
      <c r="M25" s="30">
        <v>120</v>
      </c>
    </row>
    <row r="26" spans="1:13" x14ac:dyDescent="0.2">
      <c r="A26" s="16"/>
      <c r="C26" s="16" t="s">
        <v>112</v>
      </c>
      <c r="E26" s="48" t="s">
        <v>114</v>
      </c>
      <c r="F26" s="19"/>
      <c r="H26" s="60"/>
      <c r="J26" s="5" t="s">
        <v>26</v>
      </c>
      <c r="K26" s="57">
        <v>130</v>
      </c>
      <c r="L26" s="57">
        <v>130</v>
      </c>
      <c r="M26" s="30">
        <v>150</v>
      </c>
    </row>
    <row r="27" spans="1:13" x14ac:dyDescent="0.2">
      <c r="A27" s="16" t="s">
        <v>57</v>
      </c>
      <c r="C27" s="16" t="s">
        <v>97</v>
      </c>
      <c r="D27" s="23"/>
      <c r="E27" s="3" t="s">
        <v>95</v>
      </c>
      <c r="F27" s="19"/>
      <c r="H27" s="4">
        <f>-F27</f>
        <v>0</v>
      </c>
      <c r="J27" s="5" t="s">
        <v>27</v>
      </c>
      <c r="K27" s="57">
        <v>180</v>
      </c>
      <c r="L27" s="57">
        <v>150</v>
      </c>
      <c r="M27" s="30">
        <v>180</v>
      </c>
    </row>
    <row r="28" spans="1:13" x14ac:dyDescent="0.2">
      <c r="A28" s="74" t="s">
        <v>58</v>
      </c>
      <c r="C28" s="16" t="s">
        <v>98</v>
      </c>
      <c r="D28" s="23"/>
      <c r="E28" s="3" t="s">
        <v>100</v>
      </c>
      <c r="F28" s="19"/>
      <c r="H28" s="4">
        <f>-F28</f>
        <v>0</v>
      </c>
      <c r="J28" s="5" t="s">
        <v>28</v>
      </c>
      <c r="K28" s="57">
        <v>149</v>
      </c>
      <c r="L28" s="57">
        <v>149</v>
      </c>
      <c r="M28" s="30">
        <v>170</v>
      </c>
    </row>
    <row r="29" spans="1:13" x14ac:dyDescent="0.2">
      <c r="A29" s="75"/>
      <c r="C29" s="17" t="s">
        <v>99</v>
      </c>
      <c r="D29" s="23"/>
      <c r="E29" s="3" t="s">
        <v>101</v>
      </c>
      <c r="F29" s="19"/>
      <c r="H29" s="4">
        <f>-F29</f>
        <v>0</v>
      </c>
      <c r="J29" s="5" t="s">
        <v>29</v>
      </c>
      <c r="K29" s="57">
        <v>150</v>
      </c>
      <c r="L29" s="57">
        <v>150</v>
      </c>
      <c r="M29" s="30">
        <v>150</v>
      </c>
    </row>
    <row r="30" spans="1:13" x14ac:dyDescent="0.2">
      <c r="A30" s="22"/>
      <c r="C30" s="22"/>
      <c r="D30" s="23"/>
      <c r="E30" s="21"/>
      <c r="F30" s="27"/>
      <c r="H30" s="27"/>
      <c r="J30" s="5" t="s">
        <v>30</v>
      </c>
      <c r="K30" s="57">
        <v>150</v>
      </c>
      <c r="L30" s="57">
        <v>150</v>
      </c>
      <c r="M30" s="30">
        <v>159</v>
      </c>
    </row>
    <row r="31" spans="1:13" x14ac:dyDescent="0.2">
      <c r="A31" s="22"/>
      <c r="C31" s="22"/>
      <c r="D31" s="23"/>
      <c r="E31" s="21"/>
      <c r="F31" s="27"/>
      <c r="H31" s="27"/>
      <c r="J31" s="5" t="s">
        <v>31</v>
      </c>
      <c r="K31" s="57">
        <v>220</v>
      </c>
      <c r="L31" s="57">
        <v>220</v>
      </c>
      <c r="M31" s="30">
        <v>230</v>
      </c>
    </row>
    <row r="32" spans="1:13" x14ac:dyDescent="0.2">
      <c r="E32" s="3" t="s">
        <v>102</v>
      </c>
      <c r="F32" s="18"/>
      <c r="J32" s="5" t="s">
        <v>32</v>
      </c>
      <c r="K32" s="57">
        <v>165</v>
      </c>
      <c r="L32" s="57">
        <v>165</v>
      </c>
      <c r="M32" s="30">
        <v>165</v>
      </c>
    </row>
    <row r="33" spans="1:13" x14ac:dyDescent="0.2">
      <c r="A33" s="22"/>
      <c r="C33" s="22"/>
      <c r="E33" s="21"/>
      <c r="F33" s="21"/>
      <c r="H33" s="21"/>
      <c r="J33" s="5" t="s">
        <v>33</v>
      </c>
      <c r="K33" s="57">
        <v>65</v>
      </c>
      <c r="L33" s="57">
        <v>65</v>
      </c>
      <c r="M33" s="30">
        <v>65</v>
      </c>
    </row>
    <row r="34" spans="1:13" x14ac:dyDescent="0.2">
      <c r="E34" s="1" t="s">
        <v>19</v>
      </c>
      <c r="G34" s="10"/>
      <c r="H34" s="6" t="e">
        <f>SUM(H6:H29)</f>
        <v>#DIV/0!</v>
      </c>
      <c r="J34" s="5" t="s">
        <v>34</v>
      </c>
      <c r="K34" s="57">
        <v>65</v>
      </c>
      <c r="L34" s="57">
        <v>65</v>
      </c>
      <c r="M34" s="30">
        <v>65</v>
      </c>
    </row>
    <row r="35" spans="1:13" x14ac:dyDescent="0.2">
      <c r="E35" s="1" t="s">
        <v>21</v>
      </c>
      <c r="G35" s="9"/>
      <c r="H35" s="7" t="e">
        <f>H34/F32</f>
        <v>#DIV/0!</v>
      </c>
      <c r="J35" s="5" t="s">
        <v>35</v>
      </c>
      <c r="K35" s="57">
        <v>65</v>
      </c>
      <c r="L35" s="57">
        <v>65</v>
      </c>
      <c r="M35" s="30">
        <v>65</v>
      </c>
    </row>
    <row r="36" spans="1:13" x14ac:dyDescent="0.2">
      <c r="A36" s="22"/>
      <c r="C36" s="22"/>
      <c r="J36" s="5" t="s">
        <v>36</v>
      </c>
      <c r="K36" s="57">
        <v>50</v>
      </c>
      <c r="L36" s="57">
        <v>50</v>
      </c>
      <c r="M36" s="30">
        <v>55</v>
      </c>
    </row>
    <row r="37" spans="1:13" x14ac:dyDescent="0.2">
      <c r="A37" s="22"/>
      <c r="C37" s="22"/>
      <c r="E37" s="38" t="s">
        <v>108</v>
      </c>
      <c r="F37" s="44" t="s">
        <v>110</v>
      </c>
      <c r="G37" s="45">
        <f>G1+2</f>
        <v>2024</v>
      </c>
      <c r="H37" s="39"/>
      <c r="J37" s="5" t="s">
        <v>37</v>
      </c>
      <c r="K37" s="57">
        <v>43</v>
      </c>
      <c r="L37" s="57">
        <v>43</v>
      </c>
      <c r="M37" s="30">
        <v>45</v>
      </c>
    </row>
    <row r="38" spans="1:13" x14ac:dyDescent="0.2">
      <c r="E38" s="41" t="s">
        <v>106</v>
      </c>
      <c r="F38" s="42">
        <v>1.4999999999999999E-2</v>
      </c>
      <c r="G38" s="40"/>
      <c r="H38" s="43" t="e">
        <f>H34*F38</f>
        <v>#DIV/0!</v>
      </c>
      <c r="J38" s="5" t="s">
        <v>38</v>
      </c>
      <c r="K38" s="57">
        <v>14</v>
      </c>
      <c r="L38" s="57">
        <v>14</v>
      </c>
      <c r="M38" s="30">
        <v>15</v>
      </c>
    </row>
    <row r="39" spans="1:13" x14ac:dyDescent="0.2">
      <c r="A39" s="34" t="s">
        <v>113</v>
      </c>
      <c r="E39" s="41" t="s">
        <v>107</v>
      </c>
      <c r="F39" s="42">
        <v>5.0000000000000001E-3</v>
      </c>
      <c r="G39" s="40"/>
      <c r="H39" s="43" t="e">
        <f>H34*F39</f>
        <v>#DIV/0!</v>
      </c>
      <c r="J39" s="22"/>
      <c r="K39" s="22"/>
      <c r="L39" s="22"/>
      <c r="M39" s="25"/>
    </row>
  </sheetData>
  <sheetProtection sheet="1" objects="1" scenarios="1"/>
  <mergeCells count="8">
    <mergeCell ref="A20:A21"/>
    <mergeCell ref="A28:A29"/>
    <mergeCell ref="K3:L3"/>
    <mergeCell ref="A6:A7"/>
    <mergeCell ref="A8:A9"/>
    <mergeCell ref="A10:A11"/>
    <mergeCell ref="A16:A17"/>
    <mergeCell ref="A18:A19"/>
  </mergeCells>
  <dataValidations count="2">
    <dataValidation type="decimal" allowBlank="1" showInputMessage="1" showErrorMessage="1" errorTitle="Zahl darf nicht negativ sein" promptTitle="Zahl darf nicht negativ sein" sqref="F25 F27:F29">
      <formula1>0</formula1>
      <formula2>9999999999</formula2>
    </dataValidation>
    <dataValidation type="list" allowBlank="1" showInputMessage="1" showErrorMessage="1" promptTitle="bitte Gemeinde auswählen" prompt="Gemeindeauswahl wird benötigt um den korrekten Steuerfuss zuzuweisen._x000a_" sqref="C1">
      <formula1>$J$5:$J$38</formula1>
    </dataValidation>
  </dataValidations>
  <pageMargins left="0.70866141732283472" right="0.70866141732283472" top="1.1000000000000001" bottom="0.52" header="0.31496062992125984" footer="0.16"/>
  <pageSetup paperSize="9" scale="91" orientation="landscape" r:id="rId1"/>
  <headerFooter>
    <oddHeader>&amp;L&amp;"TradeGothic,Fett"&amp;16
Berechnung für das Jahr &amp;A&amp;R&amp;G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9"/>
  <sheetViews>
    <sheetView zoomScaleNormal="100" workbookViewId="0">
      <selection activeCell="C1" sqref="C1"/>
    </sheetView>
  </sheetViews>
  <sheetFormatPr baseColWidth="10" defaultRowHeight="14.25" x14ac:dyDescent="0.2"/>
  <cols>
    <col min="1" max="1" width="13.140625" style="2" customWidth="1"/>
    <col min="2" max="2" width="3.85546875" style="22" customWidth="1"/>
    <col min="3" max="3" width="15.42578125" style="2" customWidth="1"/>
    <col min="4" max="4" width="3.85546875" style="22" customWidth="1"/>
    <col min="5" max="5" width="49.42578125" style="3" bestFit="1" customWidth="1"/>
    <col min="6" max="6" width="18.7109375" style="3" bestFit="1" customWidth="1"/>
    <col min="7" max="7" width="11" style="8" bestFit="1" customWidth="1"/>
    <col min="8" max="8" width="20.42578125" style="3" bestFit="1" customWidth="1"/>
    <col min="9" max="9" width="2.42578125" style="22" customWidth="1"/>
    <col min="10" max="10" width="11.42578125" style="2"/>
    <col min="11" max="12" width="11.5703125" style="2" customWidth="1"/>
    <col min="13" max="13" width="23.85546875" style="13" bestFit="1" customWidth="1"/>
    <col min="14" max="14" width="11.42578125" style="22"/>
    <col min="15" max="16384" width="11.42578125" style="2"/>
  </cols>
  <sheetData>
    <row r="1" spans="1:13" s="22" customFormat="1" ht="15.75" x14ac:dyDescent="0.25">
      <c r="A1" s="24" t="s">
        <v>77</v>
      </c>
      <c r="B1" s="20"/>
      <c r="C1" s="28" t="s">
        <v>40</v>
      </c>
      <c r="D1" s="35"/>
      <c r="E1" s="36" t="str">
        <f>IF(C1="auswählen","bitte in Zelle C1 klicken und Gemeinde/Bezirk auswählen","")</f>
        <v>bitte in Zelle C1 klicken und Gemeinde/Bezirk auswählen</v>
      </c>
      <c r="F1" s="21"/>
      <c r="G1" s="58">
        <v>2021</v>
      </c>
      <c r="H1" s="21"/>
      <c r="M1" s="25"/>
    </row>
    <row r="2" spans="1:13" s="22" customFormat="1" x14ac:dyDescent="0.2">
      <c r="E2" s="21"/>
      <c r="F2" s="21"/>
      <c r="G2" s="8"/>
      <c r="H2" s="21"/>
      <c r="M2" s="25"/>
    </row>
    <row r="3" spans="1:13" s="22" customFormat="1" ht="22.5" x14ac:dyDescent="0.2">
      <c r="A3" s="21" t="s">
        <v>44</v>
      </c>
      <c r="C3" s="21" t="s">
        <v>45</v>
      </c>
      <c r="D3" s="21"/>
      <c r="E3" s="54" t="s">
        <v>111</v>
      </c>
      <c r="F3" s="26" t="s">
        <v>43</v>
      </c>
      <c r="G3" s="9" t="s">
        <v>1</v>
      </c>
      <c r="H3" s="26" t="s">
        <v>0</v>
      </c>
      <c r="J3" s="37" t="s">
        <v>2</v>
      </c>
      <c r="K3" s="71" t="s">
        <v>109</v>
      </c>
      <c r="L3" s="71"/>
      <c r="M3" s="46" t="s">
        <v>42</v>
      </c>
    </row>
    <row r="4" spans="1:13" s="22" customFormat="1" x14ac:dyDescent="0.2">
      <c r="E4" s="21"/>
      <c r="F4" s="21"/>
      <c r="G4" s="8"/>
      <c r="H4" s="21"/>
      <c r="K4" s="55" t="s">
        <v>103</v>
      </c>
      <c r="L4" s="55" t="s">
        <v>104</v>
      </c>
      <c r="M4" s="25"/>
    </row>
    <row r="5" spans="1:13" hidden="1" x14ac:dyDescent="0.2">
      <c r="J5" s="5" t="s">
        <v>40</v>
      </c>
      <c r="K5" s="11">
        <v>0</v>
      </c>
      <c r="L5" s="11"/>
      <c r="M5" s="15">
        <v>0</v>
      </c>
    </row>
    <row r="6" spans="1:13" x14ac:dyDescent="0.2">
      <c r="A6" s="72" t="s">
        <v>46</v>
      </c>
      <c r="C6" s="16" t="s">
        <v>63</v>
      </c>
      <c r="D6" s="23"/>
      <c r="E6" s="3" t="s">
        <v>78</v>
      </c>
      <c r="F6" s="19"/>
      <c r="G6" s="8">
        <f>VLOOKUP(C1,J5:L38,2,0)</f>
        <v>0</v>
      </c>
      <c r="H6" s="4" t="e">
        <f t="shared" ref="H6:H23" si="0">F6/G6*100</f>
        <v>#DIV/0!</v>
      </c>
      <c r="J6" s="5" t="s">
        <v>3</v>
      </c>
      <c r="K6" s="56">
        <v>165</v>
      </c>
      <c r="L6" s="56">
        <v>165</v>
      </c>
      <c r="M6" s="29">
        <v>165</v>
      </c>
    </row>
    <row r="7" spans="1:13" x14ac:dyDescent="0.2">
      <c r="A7" s="73"/>
      <c r="C7" s="17" t="s">
        <v>64</v>
      </c>
      <c r="D7" s="23"/>
      <c r="E7" s="3" t="s">
        <v>79</v>
      </c>
      <c r="F7" s="19"/>
      <c r="G7" s="8">
        <f>$G$6</f>
        <v>0</v>
      </c>
      <c r="H7" s="4" t="e">
        <f t="shared" si="0"/>
        <v>#DIV/0!</v>
      </c>
      <c r="J7" s="5" t="s">
        <v>4</v>
      </c>
      <c r="K7" s="57">
        <v>160</v>
      </c>
      <c r="L7" s="57">
        <v>160</v>
      </c>
      <c r="M7" s="30">
        <v>160</v>
      </c>
    </row>
    <row r="8" spans="1:13" x14ac:dyDescent="0.2">
      <c r="A8" s="72" t="s">
        <v>47</v>
      </c>
      <c r="C8" s="16" t="s">
        <v>65</v>
      </c>
      <c r="D8" s="23"/>
      <c r="E8" s="3" t="s">
        <v>80</v>
      </c>
      <c r="F8" s="19"/>
      <c r="G8" s="8">
        <f t="shared" ref="G8:G12" si="1">$G$6</f>
        <v>0</v>
      </c>
      <c r="H8" s="4" t="e">
        <f t="shared" si="0"/>
        <v>#DIV/0!</v>
      </c>
      <c r="J8" s="5" t="s">
        <v>5</v>
      </c>
      <c r="K8" s="57">
        <v>165</v>
      </c>
      <c r="L8" s="57">
        <v>165</v>
      </c>
      <c r="M8" s="30">
        <v>165</v>
      </c>
    </row>
    <row r="9" spans="1:13" x14ac:dyDescent="0.2">
      <c r="A9" s="73"/>
      <c r="C9" s="17" t="s">
        <v>66</v>
      </c>
      <c r="D9" s="23"/>
      <c r="E9" s="3" t="s">
        <v>81</v>
      </c>
      <c r="F9" s="19"/>
      <c r="G9" s="8">
        <f t="shared" si="1"/>
        <v>0</v>
      </c>
      <c r="H9" s="4" t="e">
        <f t="shared" si="0"/>
        <v>#DIV/0!</v>
      </c>
      <c r="J9" s="5" t="s">
        <v>6</v>
      </c>
      <c r="K9" s="57">
        <v>130</v>
      </c>
      <c r="L9" s="57">
        <v>130</v>
      </c>
      <c r="M9" s="30">
        <v>130</v>
      </c>
    </row>
    <row r="10" spans="1:13" x14ac:dyDescent="0.2">
      <c r="A10" s="72" t="s">
        <v>48</v>
      </c>
      <c r="C10" s="16" t="s">
        <v>67</v>
      </c>
      <c r="D10" s="23"/>
      <c r="E10" s="3" t="s">
        <v>82</v>
      </c>
      <c r="F10" s="19"/>
      <c r="G10" s="8">
        <f t="shared" si="1"/>
        <v>0</v>
      </c>
      <c r="H10" s="4" t="e">
        <f t="shared" si="0"/>
        <v>#DIV/0!</v>
      </c>
      <c r="J10" s="5" t="s">
        <v>7</v>
      </c>
      <c r="K10" s="57">
        <v>170</v>
      </c>
      <c r="L10" s="57">
        <v>170</v>
      </c>
      <c r="M10" s="30">
        <v>170</v>
      </c>
    </row>
    <row r="11" spans="1:13" x14ac:dyDescent="0.2">
      <c r="A11" s="73"/>
      <c r="C11" s="17" t="s">
        <v>68</v>
      </c>
      <c r="D11" s="23"/>
      <c r="E11" s="3" t="s">
        <v>83</v>
      </c>
      <c r="F11" s="19"/>
      <c r="G11" s="8">
        <f t="shared" si="1"/>
        <v>0</v>
      </c>
      <c r="H11" s="4" t="e">
        <f t="shared" si="0"/>
        <v>#DIV/0!</v>
      </c>
      <c r="J11" s="5" t="s">
        <v>8</v>
      </c>
      <c r="K11" s="57">
        <v>150</v>
      </c>
      <c r="L11" s="57">
        <v>150</v>
      </c>
      <c r="M11" s="30">
        <v>150</v>
      </c>
    </row>
    <row r="12" spans="1:13" x14ac:dyDescent="0.2">
      <c r="A12" s="16" t="s">
        <v>49</v>
      </c>
      <c r="C12" s="16" t="s">
        <v>59</v>
      </c>
      <c r="D12" s="23"/>
      <c r="E12" s="3" t="s">
        <v>84</v>
      </c>
      <c r="F12" s="19"/>
      <c r="G12" s="8">
        <f t="shared" si="1"/>
        <v>0</v>
      </c>
      <c r="H12" s="4" t="e">
        <f t="shared" si="0"/>
        <v>#DIV/0!</v>
      </c>
      <c r="J12" s="5" t="s">
        <v>9</v>
      </c>
      <c r="K12" s="57">
        <v>160</v>
      </c>
      <c r="L12" s="57">
        <v>160</v>
      </c>
      <c r="M12" s="30">
        <v>170</v>
      </c>
    </row>
    <row r="13" spans="1:13" x14ac:dyDescent="0.2">
      <c r="A13" s="16" t="s">
        <v>50</v>
      </c>
      <c r="C13" s="17" t="s">
        <v>60</v>
      </c>
      <c r="D13" s="23"/>
      <c r="E13" s="3" t="s">
        <v>85</v>
      </c>
      <c r="F13" s="19"/>
      <c r="G13" s="8">
        <v>100</v>
      </c>
      <c r="H13" s="4">
        <f t="shared" si="0"/>
        <v>0</v>
      </c>
      <c r="J13" s="5" t="s">
        <v>10</v>
      </c>
      <c r="K13" s="57">
        <v>140</v>
      </c>
      <c r="L13" s="57">
        <v>140</v>
      </c>
      <c r="M13" s="30">
        <v>140</v>
      </c>
    </row>
    <row r="14" spans="1:13" x14ac:dyDescent="0.2">
      <c r="A14" s="16" t="s">
        <v>51</v>
      </c>
      <c r="C14" s="16" t="s">
        <v>61</v>
      </c>
      <c r="D14" s="23"/>
      <c r="E14" s="3" t="s">
        <v>86</v>
      </c>
      <c r="F14" s="19"/>
      <c r="G14" s="8">
        <v>100</v>
      </c>
      <c r="H14" s="4">
        <f t="shared" si="0"/>
        <v>0</v>
      </c>
      <c r="J14" s="5" t="s">
        <v>11</v>
      </c>
      <c r="K14" s="57">
        <v>175</v>
      </c>
      <c r="L14" s="57">
        <v>175</v>
      </c>
      <c r="M14" s="30">
        <v>175</v>
      </c>
    </row>
    <row r="15" spans="1:13" x14ac:dyDescent="0.2">
      <c r="A15" s="22"/>
      <c r="C15" s="22"/>
      <c r="H15" s="27"/>
      <c r="J15" s="5" t="s">
        <v>13</v>
      </c>
      <c r="K15" s="57">
        <v>160</v>
      </c>
      <c r="L15" s="57">
        <v>160</v>
      </c>
      <c r="M15" s="30">
        <v>140</v>
      </c>
    </row>
    <row r="16" spans="1:13" x14ac:dyDescent="0.2">
      <c r="A16" s="72" t="s">
        <v>52</v>
      </c>
      <c r="C16" s="17" t="s">
        <v>69</v>
      </c>
      <c r="D16" s="23"/>
      <c r="E16" s="3" t="s">
        <v>87</v>
      </c>
      <c r="F16" s="19"/>
      <c r="G16" s="8">
        <f>VLOOKUP(C1,J5:L38,3,0)</f>
        <v>0</v>
      </c>
      <c r="H16" s="4" t="e">
        <f t="shared" si="0"/>
        <v>#DIV/0!</v>
      </c>
      <c r="J16" s="5" t="s">
        <v>14</v>
      </c>
      <c r="K16" s="57">
        <v>120</v>
      </c>
      <c r="L16" s="57">
        <v>120</v>
      </c>
      <c r="M16" s="30">
        <v>120</v>
      </c>
    </row>
    <row r="17" spans="1:13" x14ac:dyDescent="0.2">
      <c r="A17" s="73"/>
      <c r="C17" s="16" t="s">
        <v>70</v>
      </c>
      <c r="D17" s="23"/>
      <c r="E17" s="3" t="s">
        <v>88</v>
      </c>
      <c r="F17" s="19"/>
      <c r="G17" s="8">
        <f>$G$16</f>
        <v>0</v>
      </c>
      <c r="H17" s="4" t="e">
        <f t="shared" si="0"/>
        <v>#DIV/0!</v>
      </c>
      <c r="J17" s="5" t="s">
        <v>15</v>
      </c>
      <c r="K17" s="57">
        <v>150</v>
      </c>
      <c r="L17" s="57">
        <v>150</v>
      </c>
      <c r="M17" s="30">
        <v>150</v>
      </c>
    </row>
    <row r="18" spans="1:13" x14ac:dyDescent="0.2">
      <c r="A18" s="72" t="s">
        <v>53</v>
      </c>
      <c r="C18" s="17" t="s">
        <v>62</v>
      </c>
      <c r="D18" s="23"/>
      <c r="E18" s="3" t="s">
        <v>89</v>
      </c>
      <c r="F18" s="19"/>
      <c r="G18" s="8">
        <f t="shared" ref="G18:G22" si="2">$G$16</f>
        <v>0</v>
      </c>
      <c r="H18" s="4" t="e">
        <f t="shared" si="0"/>
        <v>#DIV/0!</v>
      </c>
      <c r="J18" s="5" t="s">
        <v>16</v>
      </c>
      <c r="K18" s="57">
        <v>135</v>
      </c>
      <c r="L18" s="57">
        <v>135</v>
      </c>
      <c r="M18" s="30">
        <v>135</v>
      </c>
    </row>
    <row r="19" spans="1:13" x14ac:dyDescent="0.2">
      <c r="A19" s="73"/>
      <c r="C19" s="16" t="s">
        <v>71</v>
      </c>
      <c r="D19" s="23"/>
      <c r="E19" s="3" t="s">
        <v>90</v>
      </c>
      <c r="F19" s="19"/>
      <c r="G19" s="8">
        <f t="shared" si="2"/>
        <v>0</v>
      </c>
      <c r="H19" s="4" t="e">
        <f t="shared" si="0"/>
        <v>#DIV/0!</v>
      </c>
      <c r="J19" s="5" t="s">
        <v>17</v>
      </c>
      <c r="K19" s="57">
        <v>180</v>
      </c>
      <c r="L19" s="57">
        <v>180</v>
      </c>
      <c r="M19" s="30">
        <v>180</v>
      </c>
    </row>
    <row r="20" spans="1:13" x14ac:dyDescent="0.2">
      <c r="A20" s="72" t="s">
        <v>54</v>
      </c>
      <c r="C20" s="17" t="s">
        <v>72</v>
      </c>
      <c r="D20" s="23"/>
      <c r="E20" s="3" t="s">
        <v>91</v>
      </c>
      <c r="F20" s="19"/>
      <c r="G20" s="8">
        <f t="shared" si="2"/>
        <v>0</v>
      </c>
      <c r="H20" s="4" t="e">
        <f t="shared" si="0"/>
        <v>#DIV/0!</v>
      </c>
      <c r="J20" s="5" t="s">
        <v>18</v>
      </c>
      <c r="K20" s="57">
        <v>100</v>
      </c>
      <c r="L20" s="57">
        <v>100</v>
      </c>
      <c r="M20" s="30">
        <v>100</v>
      </c>
    </row>
    <row r="21" spans="1:13" x14ac:dyDescent="0.2">
      <c r="A21" s="73"/>
      <c r="C21" s="16" t="s">
        <v>73</v>
      </c>
      <c r="D21" s="23"/>
      <c r="E21" s="3" t="s">
        <v>92</v>
      </c>
      <c r="F21" s="19"/>
      <c r="G21" s="8">
        <f t="shared" si="2"/>
        <v>0</v>
      </c>
      <c r="H21" s="4" t="e">
        <f t="shared" si="0"/>
        <v>#DIV/0!</v>
      </c>
      <c r="J21" s="5" t="s">
        <v>20</v>
      </c>
      <c r="K21" s="57">
        <v>210</v>
      </c>
      <c r="L21" s="57">
        <v>210</v>
      </c>
      <c r="M21" s="30">
        <v>220</v>
      </c>
    </row>
    <row r="22" spans="1:13" x14ac:dyDescent="0.2">
      <c r="A22" s="16" t="s">
        <v>55</v>
      </c>
      <c r="C22" s="17" t="s">
        <v>74</v>
      </c>
      <c r="D22" s="23"/>
      <c r="E22" s="3" t="s">
        <v>93</v>
      </c>
      <c r="F22" s="19"/>
      <c r="G22" s="8">
        <f t="shared" si="2"/>
        <v>0</v>
      </c>
      <c r="H22" s="4" t="e">
        <f t="shared" si="0"/>
        <v>#DIV/0!</v>
      </c>
      <c r="J22" s="5" t="s">
        <v>22</v>
      </c>
      <c r="K22" s="57">
        <v>98</v>
      </c>
      <c r="L22" s="57">
        <v>98</v>
      </c>
      <c r="M22" s="30">
        <v>95</v>
      </c>
    </row>
    <row r="23" spans="1:13" x14ac:dyDescent="0.2">
      <c r="A23" s="16" t="s">
        <v>75</v>
      </c>
      <c r="C23" s="17" t="s">
        <v>76</v>
      </c>
      <c r="D23" s="23"/>
      <c r="E23" s="3" t="s">
        <v>12</v>
      </c>
      <c r="F23" s="19"/>
      <c r="G23" s="8">
        <f>VLOOKUP(C1,J5:M38,4,0)</f>
        <v>0</v>
      </c>
      <c r="H23" s="4" t="e">
        <f t="shared" si="0"/>
        <v>#DIV/0!</v>
      </c>
      <c r="J23" s="5" t="s">
        <v>23</v>
      </c>
      <c r="K23" s="57">
        <v>90</v>
      </c>
      <c r="L23" s="57">
        <v>75</v>
      </c>
      <c r="M23" s="30">
        <v>75</v>
      </c>
    </row>
    <row r="24" spans="1:13" x14ac:dyDescent="0.2">
      <c r="A24" s="22"/>
      <c r="C24" s="22"/>
      <c r="F24" s="27"/>
      <c r="H24" s="27"/>
      <c r="J24" s="5" t="s">
        <v>24</v>
      </c>
      <c r="K24" s="57">
        <v>145</v>
      </c>
      <c r="L24" s="57">
        <v>145</v>
      </c>
      <c r="M24" s="30">
        <v>145</v>
      </c>
    </row>
    <row r="25" spans="1:13" x14ac:dyDescent="0.2">
      <c r="A25" s="16" t="s">
        <v>56</v>
      </c>
      <c r="C25" s="16" t="s">
        <v>96</v>
      </c>
      <c r="D25" s="23"/>
      <c r="E25" s="3" t="s">
        <v>94</v>
      </c>
      <c r="F25" s="19"/>
      <c r="H25" s="4">
        <f>-F25</f>
        <v>0</v>
      </c>
      <c r="J25" s="5" t="s">
        <v>25</v>
      </c>
      <c r="K25" s="57">
        <v>135</v>
      </c>
      <c r="L25" s="57">
        <v>135</v>
      </c>
      <c r="M25" s="30">
        <v>120</v>
      </c>
    </row>
    <row r="26" spans="1:13" x14ac:dyDescent="0.2">
      <c r="A26" s="16"/>
      <c r="C26" s="16" t="s">
        <v>112</v>
      </c>
      <c r="E26" s="48" t="s">
        <v>114</v>
      </c>
      <c r="F26" s="19"/>
      <c r="H26" s="60"/>
      <c r="J26" s="5" t="s">
        <v>26</v>
      </c>
      <c r="K26" s="57">
        <v>130</v>
      </c>
      <c r="L26" s="57">
        <v>130</v>
      </c>
      <c r="M26" s="30">
        <v>150</v>
      </c>
    </row>
    <row r="27" spans="1:13" x14ac:dyDescent="0.2">
      <c r="A27" s="16" t="s">
        <v>57</v>
      </c>
      <c r="C27" s="16" t="s">
        <v>97</v>
      </c>
      <c r="D27" s="23"/>
      <c r="E27" s="3" t="s">
        <v>95</v>
      </c>
      <c r="F27" s="19"/>
      <c r="H27" s="4">
        <f>-F27</f>
        <v>0</v>
      </c>
      <c r="J27" s="5" t="s">
        <v>27</v>
      </c>
      <c r="K27" s="57">
        <v>180</v>
      </c>
      <c r="L27" s="57">
        <v>180</v>
      </c>
      <c r="M27" s="30">
        <v>180</v>
      </c>
    </row>
    <row r="28" spans="1:13" x14ac:dyDescent="0.2">
      <c r="A28" s="74" t="s">
        <v>58</v>
      </c>
      <c r="C28" s="16" t="s">
        <v>98</v>
      </c>
      <c r="D28" s="23"/>
      <c r="E28" s="3" t="s">
        <v>100</v>
      </c>
      <c r="F28" s="19"/>
      <c r="H28" s="4">
        <f>-F28</f>
        <v>0</v>
      </c>
      <c r="J28" s="5" t="s">
        <v>28</v>
      </c>
      <c r="K28" s="57">
        <v>159</v>
      </c>
      <c r="L28" s="57">
        <v>159</v>
      </c>
      <c r="M28" s="30">
        <v>170</v>
      </c>
    </row>
    <row r="29" spans="1:13" x14ac:dyDescent="0.2">
      <c r="A29" s="75"/>
      <c r="C29" s="17" t="s">
        <v>99</v>
      </c>
      <c r="D29" s="23"/>
      <c r="E29" s="3" t="s">
        <v>101</v>
      </c>
      <c r="F29" s="19"/>
      <c r="H29" s="4">
        <f>-F29</f>
        <v>0</v>
      </c>
      <c r="J29" s="5" t="s">
        <v>29</v>
      </c>
      <c r="K29" s="57">
        <v>150</v>
      </c>
      <c r="L29" s="57">
        <v>150</v>
      </c>
      <c r="M29" s="30">
        <v>150</v>
      </c>
    </row>
    <row r="30" spans="1:13" x14ac:dyDescent="0.2">
      <c r="A30" s="22"/>
      <c r="C30" s="22"/>
      <c r="D30" s="23"/>
      <c r="E30" s="21"/>
      <c r="F30" s="27"/>
      <c r="H30" s="27"/>
      <c r="J30" s="5" t="s">
        <v>30</v>
      </c>
      <c r="K30" s="57">
        <v>150</v>
      </c>
      <c r="L30" s="57">
        <v>150</v>
      </c>
      <c r="M30" s="30">
        <v>159</v>
      </c>
    </row>
    <row r="31" spans="1:13" x14ac:dyDescent="0.2">
      <c r="A31" s="22"/>
      <c r="C31" s="22"/>
      <c r="D31" s="23"/>
      <c r="E31" s="21"/>
      <c r="F31" s="27"/>
      <c r="H31" s="27"/>
      <c r="J31" s="5" t="s">
        <v>31</v>
      </c>
      <c r="K31" s="57">
        <v>230</v>
      </c>
      <c r="L31" s="57">
        <v>230</v>
      </c>
      <c r="M31" s="30">
        <v>230</v>
      </c>
    </row>
    <row r="32" spans="1:13" x14ac:dyDescent="0.2">
      <c r="E32" s="3" t="s">
        <v>102</v>
      </c>
      <c r="F32" s="18"/>
      <c r="J32" s="5" t="s">
        <v>32</v>
      </c>
      <c r="K32" s="57">
        <v>165</v>
      </c>
      <c r="L32" s="57">
        <v>165</v>
      </c>
      <c r="M32" s="30">
        <v>165</v>
      </c>
    </row>
    <row r="33" spans="1:13" x14ac:dyDescent="0.2">
      <c r="A33" s="22"/>
      <c r="C33" s="22"/>
      <c r="E33" s="21"/>
      <c r="F33" s="21"/>
      <c r="H33" s="21"/>
      <c r="J33" s="5" t="s">
        <v>33</v>
      </c>
      <c r="K33" s="57">
        <v>65</v>
      </c>
      <c r="L33" s="57">
        <v>65</v>
      </c>
      <c r="M33" s="30">
        <v>65</v>
      </c>
    </row>
    <row r="34" spans="1:13" x14ac:dyDescent="0.2">
      <c r="E34" s="1" t="s">
        <v>19</v>
      </c>
      <c r="G34" s="10"/>
      <c r="H34" s="6" t="e">
        <f>SUM(H6:H29)</f>
        <v>#DIV/0!</v>
      </c>
      <c r="J34" s="5" t="s">
        <v>34</v>
      </c>
      <c r="K34" s="57">
        <v>65</v>
      </c>
      <c r="L34" s="57">
        <v>65</v>
      </c>
      <c r="M34" s="30">
        <v>65</v>
      </c>
    </row>
    <row r="35" spans="1:13" x14ac:dyDescent="0.2">
      <c r="E35" s="1" t="s">
        <v>21</v>
      </c>
      <c r="G35" s="9"/>
      <c r="H35" s="7" t="e">
        <f>H34/F32</f>
        <v>#DIV/0!</v>
      </c>
      <c r="J35" s="5" t="s">
        <v>35</v>
      </c>
      <c r="K35" s="57">
        <v>65</v>
      </c>
      <c r="L35" s="57">
        <v>65</v>
      </c>
      <c r="M35" s="30">
        <v>65</v>
      </c>
    </row>
    <row r="36" spans="1:13" x14ac:dyDescent="0.2">
      <c r="A36" s="22"/>
      <c r="C36" s="22"/>
      <c r="J36" s="5" t="s">
        <v>36</v>
      </c>
      <c r="K36" s="57">
        <v>50</v>
      </c>
      <c r="L36" s="57">
        <v>50</v>
      </c>
      <c r="M36" s="30">
        <v>55</v>
      </c>
    </row>
    <row r="37" spans="1:13" x14ac:dyDescent="0.2">
      <c r="A37" s="22"/>
      <c r="C37" s="22"/>
      <c r="E37" s="38" t="s">
        <v>108</v>
      </c>
      <c r="F37" s="44" t="s">
        <v>110</v>
      </c>
      <c r="G37" s="45">
        <f>G1+2</f>
        <v>2023</v>
      </c>
      <c r="H37" s="39"/>
      <c r="J37" s="5" t="s">
        <v>37</v>
      </c>
      <c r="K37" s="57">
        <v>45</v>
      </c>
      <c r="L37" s="57">
        <v>45</v>
      </c>
      <c r="M37" s="30">
        <v>45</v>
      </c>
    </row>
    <row r="38" spans="1:13" x14ac:dyDescent="0.2">
      <c r="E38" s="41" t="s">
        <v>106</v>
      </c>
      <c r="F38" s="42">
        <v>1.4999999999999999E-2</v>
      </c>
      <c r="G38" s="40"/>
      <c r="H38" s="43" t="e">
        <f>H34*F38</f>
        <v>#DIV/0!</v>
      </c>
      <c r="J38" s="5" t="s">
        <v>38</v>
      </c>
      <c r="K38" s="57">
        <v>15</v>
      </c>
      <c r="L38" s="57">
        <v>15</v>
      </c>
      <c r="M38" s="30">
        <v>15</v>
      </c>
    </row>
    <row r="39" spans="1:13" x14ac:dyDescent="0.2">
      <c r="A39" s="34" t="s">
        <v>113</v>
      </c>
      <c r="E39" s="41" t="s">
        <v>107</v>
      </c>
      <c r="F39" s="42">
        <v>5.0000000000000001E-3</v>
      </c>
      <c r="G39" s="40"/>
      <c r="H39" s="43" t="e">
        <f>H34*F39</f>
        <v>#DIV/0!</v>
      </c>
      <c r="J39" s="22"/>
      <c r="K39" s="22"/>
      <c r="L39" s="22"/>
      <c r="M39" s="25"/>
    </row>
  </sheetData>
  <sheetProtection sheet="1" objects="1" scenarios="1"/>
  <mergeCells count="8">
    <mergeCell ref="A28:A29"/>
    <mergeCell ref="K3:L3"/>
    <mergeCell ref="A20:A21"/>
    <mergeCell ref="A6:A7"/>
    <mergeCell ref="A8:A9"/>
    <mergeCell ref="A10:A11"/>
    <mergeCell ref="A16:A17"/>
    <mergeCell ref="A18:A19"/>
  </mergeCells>
  <dataValidations count="2">
    <dataValidation type="list" allowBlank="1" showInputMessage="1" showErrorMessage="1" promptTitle="bitte Gemeinde auswählen" prompt="Gemeindeauswahl wird benötigt um den korrekten Steuerfuss zuzuweisen._x000a_" sqref="C1">
      <formula1>$J$5:$J$38</formula1>
    </dataValidation>
    <dataValidation type="decimal" allowBlank="1" showInputMessage="1" showErrorMessage="1" errorTitle="Zahl darf nicht negativ sein" promptTitle="Zahl darf nicht negativ sein" sqref="F25 F27:F29">
      <formula1>0</formula1>
      <formula2>9999999999</formula2>
    </dataValidation>
  </dataValidations>
  <pageMargins left="0.70866141732283472" right="0.70866141732283472" top="1.1000000000000001" bottom="0.52" header="0.31496062992125984" footer="0.16"/>
  <pageSetup paperSize="9" scale="91" orientation="landscape" r:id="rId1"/>
  <headerFooter>
    <oddHeader>&amp;L&amp;"TradeGothic,Fett"&amp;16
Berechnung für das Jahr &amp;A&amp;R&amp;G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9"/>
  <sheetViews>
    <sheetView zoomScaleNormal="100" workbookViewId="0">
      <selection activeCell="C1" sqref="C1"/>
    </sheetView>
  </sheetViews>
  <sheetFormatPr baseColWidth="10" defaultRowHeight="14.25" x14ac:dyDescent="0.2"/>
  <cols>
    <col min="1" max="1" width="13.140625" style="2" customWidth="1"/>
    <col min="2" max="2" width="3.85546875" style="22" customWidth="1"/>
    <col min="3" max="3" width="15.42578125" style="2" customWidth="1"/>
    <col min="4" max="4" width="3.85546875" style="22" customWidth="1"/>
    <col min="5" max="5" width="49.42578125" style="48" bestFit="1" customWidth="1"/>
    <col min="6" max="6" width="18.7109375" style="48" bestFit="1" customWidth="1"/>
    <col min="7" max="7" width="11" style="8" bestFit="1" customWidth="1"/>
    <col min="8" max="8" width="20.42578125" style="48" bestFit="1" customWidth="1"/>
    <col min="9" max="9" width="2.42578125" style="22" customWidth="1"/>
    <col min="10" max="10" width="11.42578125" style="2"/>
    <col min="11" max="12" width="11.5703125" style="2" customWidth="1"/>
    <col min="13" max="13" width="23.85546875" style="13" bestFit="1" customWidth="1"/>
    <col min="14" max="14" width="11.42578125" style="22"/>
    <col min="15" max="16384" width="11.42578125" style="2"/>
  </cols>
  <sheetData>
    <row r="1" spans="1:13" s="22" customFormat="1" ht="15.75" x14ac:dyDescent="0.25">
      <c r="A1" s="24" t="s">
        <v>77</v>
      </c>
      <c r="B1" s="20"/>
      <c r="C1" s="28" t="s">
        <v>40</v>
      </c>
      <c r="D1" s="35"/>
      <c r="E1" s="36" t="str">
        <f>IF(C1="auswählen","bitte in Zelle C1 klicken und Gemeinde/Bezirk auswählen","")</f>
        <v>bitte in Zelle C1 klicken und Gemeinde/Bezirk auswählen</v>
      </c>
      <c r="F1" s="47"/>
      <c r="G1" s="8"/>
      <c r="H1" s="47"/>
      <c r="M1" s="25"/>
    </row>
    <row r="2" spans="1:13" s="22" customFormat="1" x14ac:dyDescent="0.2">
      <c r="E2" s="47"/>
      <c r="F2" s="47"/>
      <c r="G2" s="8"/>
      <c r="H2" s="47"/>
      <c r="M2" s="25"/>
    </row>
    <row r="3" spans="1:13" s="22" customFormat="1" ht="22.5" x14ac:dyDescent="0.2">
      <c r="A3" s="47" t="s">
        <v>44</v>
      </c>
      <c r="C3" s="47" t="s">
        <v>45</v>
      </c>
      <c r="D3" s="47"/>
      <c r="E3" s="33" t="s">
        <v>39</v>
      </c>
      <c r="F3" s="26" t="s">
        <v>43</v>
      </c>
      <c r="G3" s="9" t="s">
        <v>1</v>
      </c>
      <c r="H3" s="26" t="s">
        <v>0</v>
      </c>
      <c r="J3" s="37" t="s">
        <v>2</v>
      </c>
      <c r="K3" s="76" t="s">
        <v>41</v>
      </c>
      <c r="L3" s="76"/>
      <c r="M3" s="14" t="s">
        <v>42</v>
      </c>
    </row>
    <row r="4" spans="1:13" s="22" customFormat="1" x14ac:dyDescent="0.2">
      <c r="E4" s="47"/>
      <c r="F4" s="47"/>
      <c r="G4" s="8"/>
      <c r="H4" s="47"/>
      <c r="K4" s="12" t="s">
        <v>103</v>
      </c>
      <c r="L4" s="12" t="s">
        <v>104</v>
      </c>
      <c r="M4" s="25"/>
    </row>
    <row r="5" spans="1:13" hidden="1" x14ac:dyDescent="0.2">
      <c r="J5" s="5" t="s">
        <v>40</v>
      </c>
      <c r="K5" s="11">
        <v>0</v>
      </c>
      <c r="L5" s="11"/>
      <c r="M5" s="15">
        <v>0</v>
      </c>
    </row>
    <row r="6" spans="1:13" x14ac:dyDescent="0.2">
      <c r="A6" s="72" t="s">
        <v>46</v>
      </c>
      <c r="C6" s="16" t="s">
        <v>63</v>
      </c>
      <c r="D6" s="23"/>
      <c r="E6" s="48" t="s">
        <v>78</v>
      </c>
      <c r="F6" s="19"/>
      <c r="G6" s="8">
        <f>VLOOKUP(C1,J5:L38,2,0)</f>
        <v>0</v>
      </c>
      <c r="H6" s="49" t="e">
        <f t="shared" ref="H6:H23" si="0">F6/G6*100</f>
        <v>#DIV/0!</v>
      </c>
      <c r="J6" s="5" t="s">
        <v>3</v>
      </c>
      <c r="K6" s="31">
        <v>165</v>
      </c>
      <c r="L6" s="31">
        <v>165</v>
      </c>
      <c r="M6" s="29">
        <v>165</v>
      </c>
    </row>
    <row r="7" spans="1:13" x14ac:dyDescent="0.2">
      <c r="A7" s="73"/>
      <c r="C7" s="17" t="s">
        <v>64</v>
      </c>
      <c r="D7" s="23"/>
      <c r="E7" s="48" t="s">
        <v>79</v>
      </c>
      <c r="F7" s="19"/>
      <c r="G7" s="8">
        <f>$G$6</f>
        <v>0</v>
      </c>
      <c r="H7" s="49" t="e">
        <f t="shared" si="0"/>
        <v>#DIV/0!</v>
      </c>
      <c r="J7" s="5" t="s">
        <v>4</v>
      </c>
      <c r="K7" s="32">
        <v>160</v>
      </c>
      <c r="L7" s="32">
        <v>160</v>
      </c>
      <c r="M7" s="30">
        <v>160</v>
      </c>
    </row>
    <row r="8" spans="1:13" x14ac:dyDescent="0.2">
      <c r="A8" s="72" t="s">
        <v>47</v>
      </c>
      <c r="C8" s="16" t="s">
        <v>65</v>
      </c>
      <c r="D8" s="23"/>
      <c r="E8" s="48" t="s">
        <v>80</v>
      </c>
      <c r="F8" s="19"/>
      <c r="G8" s="8">
        <f t="shared" ref="G8:G12" si="1">$G$6</f>
        <v>0</v>
      </c>
      <c r="H8" s="49" t="e">
        <f t="shared" si="0"/>
        <v>#DIV/0!</v>
      </c>
      <c r="J8" s="5" t="s">
        <v>5</v>
      </c>
      <c r="K8" s="32">
        <v>165</v>
      </c>
      <c r="L8" s="32">
        <v>165</v>
      </c>
      <c r="M8" s="30">
        <v>165</v>
      </c>
    </row>
    <row r="9" spans="1:13" x14ac:dyDescent="0.2">
      <c r="A9" s="73"/>
      <c r="C9" s="17" t="s">
        <v>66</v>
      </c>
      <c r="D9" s="23"/>
      <c r="E9" s="48" t="s">
        <v>81</v>
      </c>
      <c r="F9" s="19"/>
      <c r="G9" s="8">
        <f t="shared" si="1"/>
        <v>0</v>
      </c>
      <c r="H9" s="49" t="e">
        <f t="shared" si="0"/>
        <v>#DIV/0!</v>
      </c>
      <c r="J9" s="5" t="s">
        <v>6</v>
      </c>
      <c r="K9" s="32">
        <v>130</v>
      </c>
      <c r="L9" s="32">
        <v>130</v>
      </c>
      <c r="M9" s="30">
        <v>130</v>
      </c>
    </row>
    <row r="10" spans="1:13" x14ac:dyDescent="0.2">
      <c r="A10" s="72" t="s">
        <v>48</v>
      </c>
      <c r="C10" s="16" t="s">
        <v>67</v>
      </c>
      <c r="D10" s="23"/>
      <c r="E10" s="48" t="s">
        <v>82</v>
      </c>
      <c r="F10" s="19"/>
      <c r="G10" s="8">
        <f t="shared" si="1"/>
        <v>0</v>
      </c>
      <c r="H10" s="49" t="e">
        <f t="shared" si="0"/>
        <v>#DIV/0!</v>
      </c>
      <c r="J10" s="5" t="s">
        <v>7</v>
      </c>
      <c r="K10" s="32">
        <v>170</v>
      </c>
      <c r="L10" s="32">
        <v>170</v>
      </c>
      <c r="M10" s="30">
        <v>170</v>
      </c>
    </row>
    <row r="11" spans="1:13" x14ac:dyDescent="0.2">
      <c r="A11" s="73"/>
      <c r="C11" s="17" t="s">
        <v>68</v>
      </c>
      <c r="D11" s="23"/>
      <c r="E11" s="48" t="s">
        <v>83</v>
      </c>
      <c r="F11" s="19"/>
      <c r="G11" s="8">
        <f t="shared" si="1"/>
        <v>0</v>
      </c>
      <c r="H11" s="49" t="e">
        <f t="shared" si="0"/>
        <v>#DIV/0!</v>
      </c>
      <c r="J11" s="5" t="s">
        <v>8</v>
      </c>
      <c r="K11" s="32">
        <v>150</v>
      </c>
      <c r="L11" s="32">
        <v>150</v>
      </c>
      <c r="M11" s="30">
        <v>150</v>
      </c>
    </row>
    <row r="12" spans="1:13" x14ac:dyDescent="0.2">
      <c r="A12" s="16" t="s">
        <v>49</v>
      </c>
      <c r="C12" s="16" t="s">
        <v>59</v>
      </c>
      <c r="D12" s="23"/>
      <c r="E12" s="48" t="s">
        <v>84</v>
      </c>
      <c r="F12" s="19"/>
      <c r="G12" s="8">
        <f t="shared" si="1"/>
        <v>0</v>
      </c>
      <c r="H12" s="49" t="e">
        <f t="shared" si="0"/>
        <v>#DIV/0!</v>
      </c>
      <c r="J12" s="5" t="s">
        <v>9</v>
      </c>
      <c r="K12" s="32">
        <v>170</v>
      </c>
      <c r="L12" s="32">
        <v>170</v>
      </c>
      <c r="M12" s="30">
        <v>170</v>
      </c>
    </row>
    <row r="13" spans="1:13" x14ac:dyDescent="0.2">
      <c r="A13" s="16" t="s">
        <v>50</v>
      </c>
      <c r="C13" s="17" t="s">
        <v>60</v>
      </c>
      <c r="D13" s="23"/>
      <c r="E13" s="48" t="s">
        <v>85</v>
      </c>
      <c r="F13" s="19"/>
      <c r="G13" s="8">
        <v>100</v>
      </c>
      <c r="H13" s="49">
        <f t="shared" si="0"/>
        <v>0</v>
      </c>
      <c r="J13" s="5" t="s">
        <v>10</v>
      </c>
      <c r="K13" s="32">
        <v>140</v>
      </c>
      <c r="L13" s="32">
        <v>140</v>
      </c>
      <c r="M13" s="30">
        <v>140</v>
      </c>
    </row>
    <row r="14" spans="1:13" x14ac:dyDescent="0.2">
      <c r="A14" s="16" t="s">
        <v>51</v>
      </c>
      <c r="C14" s="16" t="s">
        <v>61</v>
      </c>
      <c r="D14" s="23"/>
      <c r="E14" s="48" t="s">
        <v>86</v>
      </c>
      <c r="F14" s="19"/>
      <c r="G14" s="8">
        <v>100</v>
      </c>
      <c r="H14" s="49">
        <f t="shared" si="0"/>
        <v>0</v>
      </c>
      <c r="J14" s="5" t="s">
        <v>11</v>
      </c>
      <c r="K14" s="32">
        <v>175</v>
      </c>
      <c r="L14" s="32">
        <v>175</v>
      </c>
      <c r="M14" s="30">
        <v>175</v>
      </c>
    </row>
    <row r="15" spans="1:13" x14ac:dyDescent="0.2">
      <c r="A15" s="22"/>
      <c r="C15" s="22"/>
      <c r="H15" s="50"/>
      <c r="J15" s="5" t="s">
        <v>13</v>
      </c>
      <c r="K15" s="32">
        <v>140</v>
      </c>
      <c r="L15" s="32">
        <v>140</v>
      </c>
      <c r="M15" s="30">
        <v>140</v>
      </c>
    </row>
    <row r="16" spans="1:13" x14ac:dyDescent="0.2">
      <c r="A16" s="72" t="s">
        <v>52</v>
      </c>
      <c r="C16" s="17" t="s">
        <v>69</v>
      </c>
      <c r="D16" s="23"/>
      <c r="E16" s="48" t="s">
        <v>87</v>
      </c>
      <c r="F16" s="19"/>
      <c r="G16" s="8">
        <f>VLOOKUP(C1,J5:L38,3,0)</f>
        <v>0</v>
      </c>
      <c r="H16" s="49" t="e">
        <f t="shared" si="0"/>
        <v>#DIV/0!</v>
      </c>
      <c r="J16" s="5" t="s">
        <v>14</v>
      </c>
      <c r="K16" s="32">
        <v>120</v>
      </c>
      <c r="L16" s="32">
        <v>120</v>
      </c>
      <c r="M16" s="30">
        <v>120</v>
      </c>
    </row>
    <row r="17" spans="1:13" x14ac:dyDescent="0.2">
      <c r="A17" s="73"/>
      <c r="C17" s="16" t="s">
        <v>70</v>
      </c>
      <c r="D17" s="23"/>
      <c r="E17" s="48" t="s">
        <v>88</v>
      </c>
      <c r="F17" s="19"/>
      <c r="G17" s="8">
        <f>$G$16</f>
        <v>0</v>
      </c>
      <c r="H17" s="49" t="e">
        <f t="shared" si="0"/>
        <v>#DIV/0!</v>
      </c>
      <c r="J17" s="5" t="s">
        <v>15</v>
      </c>
      <c r="K17" s="32">
        <v>150</v>
      </c>
      <c r="L17" s="32">
        <v>150</v>
      </c>
      <c r="M17" s="30">
        <v>150</v>
      </c>
    </row>
    <row r="18" spans="1:13" x14ac:dyDescent="0.2">
      <c r="A18" s="72" t="s">
        <v>53</v>
      </c>
      <c r="C18" s="17" t="s">
        <v>62</v>
      </c>
      <c r="D18" s="23"/>
      <c r="E18" s="48" t="s">
        <v>89</v>
      </c>
      <c r="F18" s="19"/>
      <c r="G18" s="8">
        <f t="shared" ref="G18:G22" si="2">$G$16</f>
        <v>0</v>
      </c>
      <c r="H18" s="49" t="e">
        <f t="shared" si="0"/>
        <v>#DIV/0!</v>
      </c>
      <c r="J18" s="5" t="s">
        <v>16</v>
      </c>
      <c r="K18" s="32">
        <v>135</v>
      </c>
      <c r="L18" s="32">
        <v>135</v>
      </c>
      <c r="M18" s="30">
        <v>135</v>
      </c>
    </row>
    <row r="19" spans="1:13" x14ac:dyDescent="0.2">
      <c r="A19" s="73"/>
      <c r="C19" s="16" t="s">
        <v>71</v>
      </c>
      <c r="D19" s="23"/>
      <c r="E19" s="48" t="s">
        <v>90</v>
      </c>
      <c r="F19" s="19"/>
      <c r="G19" s="8">
        <f t="shared" si="2"/>
        <v>0</v>
      </c>
      <c r="H19" s="49" t="e">
        <f t="shared" si="0"/>
        <v>#DIV/0!</v>
      </c>
      <c r="J19" s="5" t="s">
        <v>17</v>
      </c>
      <c r="K19" s="32">
        <v>180</v>
      </c>
      <c r="L19" s="32">
        <v>180</v>
      </c>
      <c r="M19" s="30">
        <v>180</v>
      </c>
    </row>
    <row r="20" spans="1:13" x14ac:dyDescent="0.2">
      <c r="A20" s="72" t="s">
        <v>54</v>
      </c>
      <c r="C20" s="17" t="s">
        <v>72</v>
      </c>
      <c r="D20" s="23"/>
      <c r="E20" s="48" t="s">
        <v>91</v>
      </c>
      <c r="F20" s="19"/>
      <c r="G20" s="8">
        <f t="shared" si="2"/>
        <v>0</v>
      </c>
      <c r="H20" s="49" t="e">
        <f t="shared" si="0"/>
        <v>#DIV/0!</v>
      </c>
      <c r="J20" s="5" t="s">
        <v>18</v>
      </c>
      <c r="K20" s="32">
        <v>100</v>
      </c>
      <c r="L20" s="32">
        <v>100</v>
      </c>
      <c r="M20" s="30">
        <v>100</v>
      </c>
    </row>
    <row r="21" spans="1:13" x14ac:dyDescent="0.2">
      <c r="A21" s="73"/>
      <c r="C21" s="16" t="s">
        <v>73</v>
      </c>
      <c r="D21" s="23"/>
      <c r="E21" s="48" t="s">
        <v>92</v>
      </c>
      <c r="F21" s="19"/>
      <c r="G21" s="8">
        <f t="shared" si="2"/>
        <v>0</v>
      </c>
      <c r="H21" s="49" t="e">
        <f t="shared" si="0"/>
        <v>#DIV/0!</v>
      </c>
      <c r="J21" s="5" t="s">
        <v>20</v>
      </c>
      <c r="K21" s="32">
        <v>210</v>
      </c>
      <c r="L21" s="32">
        <v>210</v>
      </c>
      <c r="M21" s="30">
        <v>220</v>
      </c>
    </row>
    <row r="22" spans="1:13" x14ac:dyDescent="0.2">
      <c r="A22" s="16" t="s">
        <v>55</v>
      </c>
      <c r="C22" s="17" t="s">
        <v>74</v>
      </c>
      <c r="D22" s="23"/>
      <c r="E22" s="48" t="s">
        <v>93</v>
      </c>
      <c r="F22" s="19"/>
      <c r="G22" s="8">
        <f t="shared" si="2"/>
        <v>0</v>
      </c>
      <c r="H22" s="49" t="e">
        <f t="shared" si="0"/>
        <v>#DIV/0!</v>
      </c>
      <c r="J22" s="5" t="s">
        <v>22</v>
      </c>
      <c r="K22" s="32">
        <v>95</v>
      </c>
      <c r="L22" s="32">
        <v>95</v>
      </c>
      <c r="M22" s="30">
        <v>95</v>
      </c>
    </row>
    <row r="23" spans="1:13" x14ac:dyDescent="0.2">
      <c r="A23" s="16" t="s">
        <v>75</v>
      </c>
      <c r="C23" s="17" t="s">
        <v>76</v>
      </c>
      <c r="D23" s="23"/>
      <c r="E23" s="48" t="s">
        <v>12</v>
      </c>
      <c r="F23" s="19"/>
      <c r="G23" s="8">
        <f>VLOOKUP(C1,J5:M38,4,0)</f>
        <v>0</v>
      </c>
      <c r="H23" s="49" t="e">
        <f t="shared" si="0"/>
        <v>#DIV/0!</v>
      </c>
      <c r="J23" s="5" t="s">
        <v>23</v>
      </c>
      <c r="K23" s="32">
        <v>90</v>
      </c>
      <c r="L23" s="32">
        <v>75</v>
      </c>
      <c r="M23" s="30">
        <v>75</v>
      </c>
    </row>
    <row r="24" spans="1:13" x14ac:dyDescent="0.2">
      <c r="A24" s="22"/>
      <c r="C24" s="22"/>
      <c r="F24" s="50"/>
      <c r="H24" s="50"/>
      <c r="J24" s="5" t="s">
        <v>24</v>
      </c>
      <c r="K24" s="32">
        <v>145</v>
      </c>
      <c r="L24" s="32">
        <v>145</v>
      </c>
      <c r="M24" s="30">
        <v>145</v>
      </c>
    </row>
    <row r="25" spans="1:13" x14ac:dyDescent="0.2">
      <c r="A25" s="16" t="s">
        <v>56</v>
      </c>
      <c r="C25" s="16" t="s">
        <v>96</v>
      </c>
      <c r="D25" s="23"/>
      <c r="E25" s="48" t="s">
        <v>94</v>
      </c>
      <c r="F25" s="19"/>
      <c r="H25" s="49">
        <f>-F25</f>
        <v>0</v>
      </c>
      <c r="J25" s="5" t="s">
        <v>25</v>
      </c>
      <c r="K25" s="32">
        <v>120</v>
      </c>
      <c r="L25" s="32">
        <v>120</v>
      </c>
      <c r="M25" s="30">
        <v>120</v>
      </c>
    </row>
    <row r="26" spans="1:13" x14ac:dyDescent="0.2">
      <c r="A26" s="16" t="s">
        <v>57</v>
      </c>
      <c r="C26" s="16" t="s">
        <v>97</v>
      </c>
      <c r="D26" s="23"/>
      <c r="E26" s="48" t="s">
        <v>95</v>
      </c>
      <c r="F26" s="19"/>
      <c r="H26" s="49">
        <f>-F26</f>
        <v>0</v>
      </c>
      <c r="J26" s="5" t="s">
        <v>26</v>
      </c>
      <c r="K26" s="32">
        <v>130</v>
      </c>
      <c r="L26" s="32">
        <v>130</v>
      </c>
      <c r="M26" s="30">
        <v>150</v>
      </c>
    </row>
    <row r="27" spans="1:13" x14ac:dyDescent="0.2">
      <c r="A27" s="74" t="s">
        <v>58</v>
      </c>
      <c r="C27" s="16" t="s">
        <v>98</v>
      </c>
      <c r="D27" s="23"/>
      <c r="E27" s="48" t="s">
        <v>100</v>
      </c>
      <c r="F27" s="19"/>
      <c r="H27" s="49">
        <f>-F27</f>
        <v>0</v>
      </c>
      <c r="J27" s="5" t="s">
        <v>27</v>
      </c>
      <c r="K27" s="32">
        <v>180</v>
      </c>
      <c r="L27" s="32">
        <v>180</v>
      </c>
      <c r="M27" s="30">
        <v>180</v>
      </c>
    </row>
    <row r="28" spans="1:13" x14ac:dyDescent="0.2">
      <c r="A28" s="75"/>
      <c r="C28" s="17" t="s">
        <v>99</v>
      </c>
      <c r="D28" s="23"/>
      <c r="E28" s="48" t="s">
        <v>101</v>
      </c>
      <c r="F28" s="19"/>
      <c r="H28" s="49">
        <f>-F28</f>
        <v>0</v>
      </c>
      <c r="J28" s="5" t="s">
        <v>28</v>
      </c>
      <c r="K28" s="32">
        <v>159</v>
      </c>
      <c r="L28" s="32">
        <v>159</v>
      </c>
      <c r="M28" s="30">
        <v>170</v>
      </c>
    </row>
    <row r="29" spans="1:13" x14ac:dyDescent="0.2">
      <c r="A29" s="22"/>
      <c r="C29" s="22"/>
      <c r="D29" s="23"/>
      <c r="E29" s="47"/>
      <c r="F29" s="50"/>
      <c r="H29" s="50"/>
      <c r="J29" s="5" t="s">
        <v>29</v>
      </c>
      <c r="K29" s="32">
        <v>150</v>
      </c>
      <c r="L29" s="32">
        <v>150</v>
      </c>
      <c r="M29" s="30">
        <v>150</v>
      </c>
    </row>
    <row r="30" spans="1:13" x14ac:dyDescent="0.2">
      <c r="A30" s="22"/>
      <c r="C30" s="22"/>
      <c r="D30" s="23"/>
      <c r="E30" s="47"/>
      <c r="F30" s="50"/>
      <c r="H30" s="50"/>
      <c r="J30" s="5" t="s">
        <v>30</v>
      </c>
      <c r="K30" s="32">
        <v>150</v>
      </c>
      <c r="L30" s="32">
        <v>150</v>
      </c>
      <c r="M30" s="30">
        <v>159</v>
      </c>
    </row>
    <row r="31" spans="1:13" x14ac:dyDescent="0.2">
      <c r="E31" s="48" t="s">
        <v>102</v>
      </c>
      <c r="F31" s="18"/>
      <c r="J31" s="5" t="s">
        <v>31</v>
      </c>
      <c r="K31" s="32">
        <v>230</v>
      </c>
      <c r="L31" s="32">
        <v>230</v>
      </c>
      <c r="M31" s="30">
        <v>230</v>
      </c>
    </row>
    <row r="32" spans="1:13" x14ac:dyDescent="0.2">
      <c r="A32" s="22"/>
      <c r="C32" s="22"/>
      <c r="E32" s="47"/>
      <c r="F32" s="47"/>
      <c r="H32" s="47"/>
      <c r="J32" s="5" t="s">
        <v>32</v>
      </c>
      <c r="K32" s="32">
        <v>165</v>
      </c>
      <c r="L32" s="32">
        <v>165</v>
      </c>
      <c r="M32" s="30">
        <v>165</v>
      </c>
    </row>
    <row r="33" spans="1:13" x14ac:dyDescent="0.2">
      <c r="E33" s="1" t="s">
        <v>19</v>
      </c>
      <c r="G33" s="10"/>
      <c r="H33" s="6" t="e">
        <f>SUM(H6:H28)</f>
        <v>#DIV/0!</v>
      </c>
      <c r="J33" s="5" t="s">
        <v>33</v>
      </c>
      <c r="K33" s="32">
        <v>65</v>
      </c>
      <c r="L33" s="32">
        <v>65</v>
      </c>
      <c r="M33" s="30">
        <v>65</v>
      </c>
    </row>
    <row r="34" spans="1:13" x14ac:dyDescent="0.2">
      <c r="E34" s="1" t="s">
        <v>21</v>
      </c>
      <c r="G34" s="9"/>
      <c r="H34" s="7" t="e">
        <f>H33/F31</f>
        <v>#DIV/0!</v>
      </c>
      <c r="J34" s="5" t="s">
        <v>34</v>
      </c>
      <c r="K34" s="32">
        <v>65</v>
      </c>
      <c r="L34" s="32">
        <v>65</v>
      </c>
      <c r="M34" s="30">
        <v>65</v>
      </c>
    </row>
    <row r="35" spans="1:13" x14ac:dyDescent="0.2">
      <c r="A35" s="22"/>
      <c r="C35" s="22"/>
      <c r="E35" s="47"/>
      <c r="F35" s="47"/>
      <c r="H35" s="51"/>
      <c r="J35" s="5" t="s">
        <v>35</v>
      </c>
      <c r="K35" s="32">
        <v>65</v>
      </c>
      <c r="L35" s="32">
        <v>65</v>
      </c>
      <c r="M35" s="30">
        <v>65</v>
      </c>
    </row>
    <row r="36" spans="1:13" x14ac:dyDescent="0.2">
      <c r="A36" s="22"/>
      <c r="C36" s="22"/>
      <c r="E36" s="47"/>
      <c r="F36" s="47"/>
      <c r="H36" s="52"/>
      <c r="J36" s="5" t="s">
        <v>36</v>
      </c>
      <c r="K36" s="32">
        <v>50</v>
      </c>
      <c r="L36" s="32">
        <v>50</v>
      </c>
      <c r="M36" s="30">
        <v>55</v>
      </c>
    </row>
    <row r="37" spans="1:13" x14ac:dyDescent="0.2">
      <c r="J37" s="5" t="s">
        <v>37</v>
      </c>
      <c r="K37" s="32">
        <v>45</v>
      </c>
      <c r="L37" s="32">
        <v>45</v>
      </c>
      <c r="M37" s="30">
        <v>45</v>
      </c>
    </row>
    <row r="38" spans="1:13" x14ac:dyDescent="0.2">
      <c r="A38" s="34" t="s">
        <v>105</v>
      </c>
      <c r="G38" s="53"/>
      <c r="J38" s="5" t="s">
        <v>38</v>
      </c>
      <c r="K38" s="32">
        <v>15</v>
      </c>
      <c r="L38" s="32">
        <v>15</v>
      </c>
      <c r="M38" s="30">
        <v>15</v>
      </c>
    </row>
    <row r="39" spans="1:13" x14ac:dyDescent="0.2">
      <c r="J39" s="22"/>
      <c r="K39" s="22"/>
      <c r="L39" s="22"/>
      <c r="M39" s="25"/>
    </row>
  </sheetData>
  <sheetProtection sheet="1" objects="1" scenarios="1"/>
  <mergeCells count="8">
    <mergeCell ref="A20:A21"/>
    <mergeCell ref="A27:A28"/>
    <mergeCell ref="K3:L3"/>
    <mergeCell ref="A6:A7"/>
    <mergeCell ref="A8:A9"/>
    <mergeCell ref="A10:A11"/>
    <mergeCell ref="A16:A17"/>
    <mergeCell ref="A18:A19"/>
  </mergeCells>
  <dataValidations count="2">
    <dataValidation type="decimal" allowBlank="1" showInputMessage="1" showErrorMessage="1" errorTitle="Zahl darf nicht negativ sein" promptTitle="Zahl darf nicht negativ sein" sqref="F25:F28">
      <formula1>0</formula1>
      <formula2>9999999999</formula2>
    </dataValidation>
    <dataValidation type="list" allowBlank="1" showInputMessage="1" showErrorMessage="1" promptTitle="bitte Gemeinde auswählen" prompt="Gemeindeauswahl wird benötigt um den korrekten Steuerfuss zuzuweisen._x000a_" sqref="C1">
      <formula1>$J$5:$J$38</formula1>
    </dataValidation>
  </dataValidations>
  <pageMargins left="0.70866141732283472" right="0.70866141732283472" top="1.3779527559055118" bottom="0.33" header="0.31496062992125984" footer="0.16"/>
  <pageSetup paperSize="9" scale="90" orientation="landscape" r:id="rId1"/>
  <headerFooter>
    <oddHeader>&amp;L&amp;"TradeGothic,Fett"&amp;16
Berechnung für das Jahr &amp;A&amp;R&amp;G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2023</vt:lpstr>
      <vt:lpstr>2022</vt:lpstr>
      <vt:lpstr>2021</vt:lpstr>
      <vt:lpstr>2020</vt:lpstr>
      <vt:lpstr>'2020'!Druckbereich</vt:lpstr>
      <vt:lpstr>'2021'!Druckbereich</vt:lpstr>
      <vt:lpstr>'2022'!Druckbereich</vt:lpstr>
      <vt:lpstr>'2023'!Druckbereich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Maissen</dc:creator>
  <cp:lastModifiedBy> Alex Maissen</cp:lastModifiedBy>
  <cp:lastPrinted>2023-12-04T12:07:09Z</cp:lastPrinted>
  <dcterms:created xsi:type="dcterms:W3CDTF">2021-03-04T15:39:01Z</dcterms:created>
  <dcterms:modified xsi:type="dcterms:W3CDTF">2023-12-04T12:12:56Z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